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46" windowWidth="20610" windowHeight="11640" activeTab="2"/>
  </bookViews>
  <sheets>
    <sheet name="додаток 1" sheetId="1" r:id="rId1"/>
    <sheet name="додаток 2" sheetId="2" r:id="rId2"/>
    <sheet name="додаток 3" sheetId="3" r:id="rId3"/>
  </sheets>
  <definedNames/>
  <calcPr fullCalcOnLoad="1"/>
</workbook>
</file>

<file path=xl/sharedStrings.xml><?xml version="1.0" encoding="utf-8"?>
<sst xmlns="http://schemas.openxmlformats.org/spreadsheetml/2006/main" count="221" uniqueCount="182">
  <si>
    <t>Додаток № 1</t>
  </si>
  <si>
    <t>Код</t>
  </si>
  <si>
    <t>Загальний фонд</t>
  </si>
  <si>
    <t>Спеціальний фонд</t>
  </si>
  <si>
    <t>тис.грн.</t>
  </si>
  <si>
    <t>Код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</si>
  <si>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</si>
  <si>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</si>
  <si>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</si>
  <si>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</si>
  <si>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</si>
  <si>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споживання</t>
  </si>
  <si>
    <t>видатки розвитку</t>
  </si>
  <si>
    <t>бюджет розвитку</t>
  </si>
  <si>
    <t>РАЗОМ</t>
  </si>
  <si>
    <t>Видатки спеціального фонду</t>
  </si>
  <si>
    <t>Державне управління</t>
  </si>
  <si>
    <t>Освіта</t>
  </si>
  <si>
    <t>Соціальний захист та соціальне забезпечення</t>
  </si>
  <si>
    <t>Житлово-комунальне господарство</t>
  </si>
  <si>
    <t>Разом видатків</t>
  </si>
  <si>
    <t>Кошти, що передаються до районних бюджетів</t>
  </si>
  <si>
    <t>Всього видатків</t>
  </si>
  <si>
    <t>Надання державного пільгового кредиту індивідуальним сільським забудовникам</t>
  </si>
  <si>
    <t>Інша діяльність у сфері охорони навколишнього природного середовища</t>
  </si>
  <si>
    <t>Додаток № 2</t>
  </si>
  <si>
    <t>Додаток № 3</t>
  </si>
  <si>
    <t>001</t>
  </si>
  <si>
    <t>Усього по КЕКВ 3142</t>
  </si>
  <si>
    <t>Усього по КЕКВ 3132</t>
  </si>
  <si>
    <t>3110</t>
  </si>
  <si>
    <t>Усього по КЕКВ 3110</t>
  </si>
  <si>
    <t>Усього по КЕКВ 3122</t>
  </si>
  <si>
    <t>Інші заходи у сфері автомобільного транспорту</t>
  </si>
  <si>
    <t>(тис.грн.)/грн.</t>
  </si>
  <si>
    <t>у т.ч.бюджет розвитку</t>
  </si>
  <si>
    <t>На початок періоду</t>
  </si>
  <si>
    <t>Фінансування за активними операціями</t>
  </si>
  <si>
    <t>Зміни обсягів бюджетних коштів</t>
  </si>
  <si>
    <t xml:space="preserve"> ФІНАНСУВАННЯ</t>
  </si>
  <si>
    <t>(тис.грн/грн)</t>
  </si>
  <si>
    <t>Найменування згідно з класифікацією фінансування бюджету</t>
  </si>
  <si>
    <t>Загальне фінансування</t>
  </si>
  <si>
    <t>Фінансування за борговими операціями</t>
  </si>
  <si>
    <t>Запозичення</t>
  </si>
  <si>
    <t>Внутрішні запозичення</t>
  </si>
  <si>
    <t>Зовнішні запозичення</t>
  </si>
  <si>
    <t>Погашення</t>
  </si>
  <si>
    <t>Внутрішні зобов'язання</t>
  </si>
  <si>
    <t>Зміни обсягів  депозитів і цінних паперів, що використовуються для управління ліквідністю</t>
  </si>
  <si>
    <t>Розміщення бюджетних коштів на депозитах або придбання цінних паперів</t>
  </si>
  <si>
    <t>Придбання цінних паперів</t>
  </si>
  <si>
    <t>Код функціональної класифікації видатків та кредитування бюджету</t>
  </si>
  <si>
    <t>РОЗПОДІЛ</t>
  </si>
  <si>
    <t>0111</t>
  </si>
  <si>
    <t>Кошти, що передаються із загального фонду бюджету до бюджету розвитку (спеціального фонду)</t>
  </si>
  <si>
    <t xml:space="preserve">Разом видатків на поточний рік </t>
  </si>
  <si>
    <t>Загальний обсяг фінансування  будівництва</t>
  </si>
  <si>
    <t>Найменування згідно з типовою відомчою/типовою програмною³/тимчасовою класифікацією видатків та кредитування місцевого бюджету</t>
  </si>
  <si>
    <t>Код тимчасової класифікації видатків та кредитування місцевого бюджету</t>
  </si>
  <si>
    <t>²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</si>
  <si>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r>
      <rPr>
        <sz val="7"/>
        <color indexed="8"/>
        <rFont val="Calibri"/>
        <family val="2"/>
      </rPr>
      <t>¹</t>
    </r>
    <r>
      <rPr>
        <sz val="7"/>
        <color indexed="8"/>
        <rFont val="Book Antiqua"/>
        <family val="1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</si>
  <si>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r>
      <rPr>
        <sz val="7"/>
        <color indexed="8"/>
        <rFont val="Calibri"/>
        <family val="2"/>
      </rPr>
      <t>²</t>
    </r>
    <r>
      <rPr>
        <sz val="7"/>
        <color indexed="8"/>
        <rFont val="Book Antiqua"/>
        <family val="1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</si>
  <si>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t>³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</si>
  <si>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r>
      <rPr>
        <sz val="7"/>
        <color indexed="8"/>
        <rFont val="Calibri"/>
        <family val="2"/>
      </rPr>
      <t>¹</t>
    </r>
    <r>
      <rPr>
        <sz val="7"/>
        <color indexed="8"/>
        <rFont val="Book Antiqua"/>
        <family val="1"/>
      </rPr>
      <t xml:space="preserve"> За об</t>
    </r>
    <r>
      <rPr>
        <sz val="7"/>
        <color indexed="8"/>
        <rFont val="Calibri"/>
        <family val="2"/>
      </rPr>
      <t>'</t>
    </r>
    <r>
      <rPr>
        <sz val="7"/>
        <color indexed="8"/>
        <rFont val="Book Antiqua"/>
        <family val="1"/>
      </rPr>
      <t>єктами розподіляються кошти бюджету розвитку щодо здійснення заходів на будівництво, реконструкцію і реставрацію об</t>
    </r>
    <r>
      <rPr>
        <sz val="7"/>
        <color indexed="8"/>
        <rFont val="Calibri"/>
        <family val="2"/>
      </rPr>
      <t>'</t>
    </r>
    <r>
      <rPr>
        <sz val="7"/>
        <color indexed="8"/>
        <rFont val="Book Antiqua"/>
        <family val="1"/>
      </rPr>
      <t>єктів виробничої, комунікаційної та соціальної інфраструктури (ст.71 БКУ), інші капітальні видатки за об</t>
    </r>
    <r>
      <rPr>
        <sz val="7"/>
        <color indexed="8"/>
        <rFont val="Calibri"/>
        <family val="2"/>
      </rPr>
      <t>'</t>
    </r>
    <r>
      <rPr>
        <sz val="7"/>
        <color indexed="8"/>
        <rFont val="Book Antiqua"/>
        <family val="1"/>
      </rPr>
      <t>єктами не розподіляються.</t>
    </r>
  </si>
  <si>
    <t>0910</t>
  </si>
  <si>
    <t>1090</t>
  </si>
  <si>
    <t>0620</t>
  </si>
  <si>
    <t>0828</t>
  </si>
  <si>
    <t>0100</t>
  </si>
  <si>
    <t>1000</t>
  </si>
  <si>
    <t>0451</t>
  </si>
  <si>
    <t>0540</t>
  </si>
  <si>
    <t>0180</t>
  </si>
  <si>
    <t>Внутрішнє фінансування</t>
  </si>
  <si>
    <t>Фінансування за рахунок зміни залишків коштів бюджетів</t>
  </si>
  <si>
    <t>Усього по КЕКВ 3131</t>
  </si>
  <si>
    <r>
      <t>Співфінансування капітального ремонту житлового фонду об</t>
    </r>
    <r>
      <rPr>
        <sz val="9"/>
        <color indexed="8"/>
        <rFont val="Calibri"/>
        <family val="2"/>
      </rPr>
      <t>'</t>
    </r>
    <r>
      <rPr>
        <sz val="9"/>
        <color indexed="8"/>
        <rFont val="Book Antiqua"/>
        <family val="1"/>
      </rPr>
      <t>єднань співвласників багатоквартирних будинків</t>
    </r>
  </si>
  <si>
    <t>Капітальний ремонт соціального житла для дітей-сиріт та дітей, позбавлених батьківського піклування</t>
  </si>
  <si>
    <t>Організація та проведення громадських робіт</t>
  </si>
  <si>
    <r>
      <t>Капітальний ремонт житлового фонду об</t>
    </r>
    <r>
      <rPr>
        <b/>
        <i/>
        <sz val="7"/>
        <color indexed="8"/>
        <rFont val="Calibri"/>
        <family val="2"/>
      </rPr>
      <t>'</t>
    </r>
    <r>
      <rPr>
        <b/>
        <i/>
        <sz val="7"/>
        <color indexed="8"/>
        <rFont val="Book Antiqua"/>
        <family val="1"/>
      </rPr>
      <t>єднань співвласників багатоквартирних будинків</t>
    </r>
  </si>
  <si>
    <t>Надання капітального трансферту КП "Сватове-тепло" на співфінансування проекту реконструкції котельної № 8</t>
  </si>
  <si>
    <t>Надання капітального трансферту МКП "Сватівський водоканал" на придбання спецтехніки  (співфінансування)</t>
  </si>
  <si>
    <t>Усього по КЕКВ 3210</t>
  </si>
  <si>
    <t>0610</t>
  </si>
  <si>
    <t>0133</t>
  </si>
  <si>
    <t>1050</t>
  </si>
  <si>
    <t>1010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</si>
  <si>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</si>
  <si>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</si>
  <si>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0490</t>
  </si>
  <si>
    <t>Реалізація заходів щодо інвестиційного розвитку території</t>
  </si>
  <si>
    <t>0421</t>
  </si>
  <si>
    <t>0456</t>
  </si>
  <si>
    <t>Будівництво туалету на пл.Привокзальній</t>
  </si>
  <si>
    <t>Придбання обладнання для дитячих майданчиків</t>
  </si>
  <si>
    <t>Капітальний ремонт кладок</t>
  </si>
  <si>
    <t xml:space="preserve">Капітальний ремонт </t>
  </si>
  <si>
    <t>Реконструкція полігону ТПВ (виготовлення проекту)</t>
  </si>
  <si>
    <t>Капітальний ремонт житлового фонду</t>
  </si>
  <si>
    <t>0320</t>
  </si>
  <si>
    <t>Забезпечення функціонування теплових мереж</t>
  </si>
  <si>
    <t>Забезпечення функціонування водопровідно-каналізаційного господарства</t>
  </si>
  <si>
    <t>0512</t>
  </si>
  <si>
    <t>3000</t>
  </si>
  <si>
    <t>4000</t>
  </si>
  <si>
    <t>6000</t>
  </si>
  <si>
    <t>бюджету Сватівської міської ради на 2018 рік</t>
  </si>
  <si>
    <t>видатків бюджету Сватівської міської ради на 2018 рік</t>
  </si>
  <si>
    <t>0150</t>
  </si>
  <si>
    <r>
      <t>Перелік об</t>
    </r>
    <r>
      <rPr>
        <b/>
        <sz val="11"/>
        <color indexed="8"/>
        <rFont val="Calibri"/>
        <family val="2"/>
      </rPr>
      <t>'</t>
    </r>
    <r>
      <rPr>
        <b/>
        <sz val="11"/>
        <color indexed="8"/>
        <rFont val="Book Antiqua"/>
        <family val="1"/>
      </rPr>
      <t>єктів, видатки на які у 2018 році будуть проводитися за рахунок коштів бюджету розвитку</t>
    </r>
    <r>
      <rPr>
        <b/>
        <sz val="11"/>
        <color indexed="8"/>
        <rFont val="Calibri"/>
        <family val="2"/>
      </rPr>
      <t>¹</t>
    </r>
  </si>
  <si>
    <t>0443</t>
  </si>
  <si>
    <r>
      <t>Будівництво інших об</t>
    </r>
    <r>
      <rPr>
        <b/>
        <sz val="9"/>
        <color indexed="8"/>
        <rFont val="Calibri"/>
        <family val="2"/>
      </rPr>
      <t>'</t>
    </r>
    <r>
      <rPr>
        <b/>
        <i/>
        <sz val="9"/>
        <color indexed="8"/>
        <rFont val="Book Antiqua"/>
        <family val="1"/>
      </rPr>
      <t>єктів соціальної та виробничої інфраструктури комунальної власності</t>
    </r>
  </si>
  <si>
    <r>
      <t>Будівництво пам</t>
    </r>
    <r>
      <rPr>
        <sz val="9"/>
        <color indexed="8"/>
        <rFont val="Calibri"/>
        <family val="2"/>
      </rPr>
      <t>'</t>
    </r>
    <r>
      <rPr>
        <sz val="9"/>
        <color indexed="8"/>
        <rFont val="Book Antiqua"/>
        <family val="1"/>
      </rPr>
      <t>ятного знаку загиблим воїнам</t>
    </r>
  </si>
  <si>
    <r>
      <t>Капремонт м</t>
    </r>
    <r>
      <rPr>
        <sz val="9"/>
        <color indexed="8"/>
        <rFont val="Calibri"/>
        <family val="2"/>
      </rPr>
      <t>'</t>
    </r>
    <r>
      <rPr>
        <sz val="9"/>
        <color indexed="8"/>
        <rFont val="Book Antiqua"/>
        <family val="1"/>
      </rPr>
      <t>якої покрівлі буд. № 2 на кв.Залізничників</t>
    </r>
  </si>
  <si>
    <t>Заходи запобігання та ліквідації надзвичайних ситуацій та наслідків стихійного лиха</t>
  </si>
  <si>
    <t>Організація благоустрою населених пунктів</t>
  </si>
  <si>
    <t xml:space="preserve">Капітальний ремонт ліній зовнішнього освітлення </t>
  </si>
  <si>
    <t>Утримання та розвитокавтомобільних доріг та дорожньої інфраструктури за рахунок коштів місцевого бюджету</t>
  </si>
  <si>
    <t>Капітальний ремонт автодоріги до цвинтаря від вул.Весела до вул.Смальківка-Солонці (співфінансування)</t>
  </si>
  <si>
    <t>Капітальний ремонт ділянки дорогои по пр..Будівельника Забурдаєва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</si>
  <si>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</si>
  <si>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Інша діяльність у сфері управління</t>
  </si>
  <si>
    <t>Надання дошкільної освіти</t>
  </si>
  <si>
    <t>1030</t>
  </si>
  <si>
    <t>3140</t>
  </si>
  <si>
    <t>Культура та мистецтво</t>
  </si>
  <si>
    <t>4060</t>
  </si>
  <si>
    <t>Забезпечення діяльності палаців і будинків культури, клубів, центрів дозвілля та інших клубних закладів</t>
  </si>
  <si>
    <t>6013</t>
  </si>
  <si>
    <t>Забезпечення діяльностіводопровідно-каналізаційне господарства</t>
  </si>
  <si>
    <t>6020</t>
  </si>
  <si>
    <t>Забезпечення функціонування  підприємств, установ та організацій, що виробляють, виконують та/або надають житлово-комунальні послуги</t>
  </si>
  <si>
    <t>6030</t>
  </si>
  <si>
    <t>7100</t>
  </si>
  <si>
    <t>7130</t>
  </si>
  <si>
    <t>Здійснення заходів із землеустрою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</si>
  <si>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</si>
  <si>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</si>
  <si>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</si>
  <si>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Утримання та розвиток автомобільних доріг та дорожньої інфраструктури за рахунок коштів місцевого бюджету</t>
  </si>
  <si>
    <t>Членські внески до асоціацй органів місцевого самоврядування</t>
  </si>
  <si>
    <t>Захист населення і територій від надзвичайних ситуацій техногенного та природного характеру</t>
  </si>
  <si>
    <t>Охорона навколишнього природного середовища</t>
  </si>
  <si>
    <t>Утилізація відходів</t>
  </si>
  <si>
    <t>Міжбюджетні трансферти</t>
  </si>
  <si>
    <t>Інші дотації з місцевого бюджету іншим місцевим бюджетам</t>
  </si>
  <si>
    <t>Інші субвенції з місцевого бюджету</t>
  </si>
  <si>
    <t>Капітальний ремонт другої частини приміщень стадіону "Нива"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</si>
  <si>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</si>
  <si>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</si>
  <si>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</si>
  <si>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3242</t>
  </si>
  <si>
    <t>Інші заходи у сфері соціального захисту і соціального забезпечення</t>
  </si>
  <si>
    <t>Керівник ФРВ - головний бухгалтер  ___________________ Н.О.Варибрус</t>
  </si>
  <si>
    <t>4082</t>
  </si>
  <si>
    <t>0829</t>
  </si>
  <si>
    <t>Інші заходи в галузі культури і мистецтва</t>
  </si>
  <si>
    <t>5000</t>
  </si>
  <si>
    <t>Фізична культура і спорт</t>
  </si>
  <si>
    <t>5061</t>
  </si>
  <si>
    <t>0810</t>
  </si>
  <si>
    <t>до рішення 20 сесії (7 скликання)</t>
  </si>
  <si>
    <t>Будівництво тротуару на пл.Привокзальній</t>
  </si>
  <si>
    <t>Будівництво тротуару по вул.Садовій</t>
  </si>
  <si>
    <t>Будівництво автобусних зупинок (3 шт)</t>
  </si>
  <si>
    <t>Капітальний ремонт тротуарів по вул. Сосюри і Державній, пл.50-річчя Перемоги</t>
  </si>
  <si>
    <t>Фінансування за рахунок залишків коштів на рахунках бюджетних установ</t>
  </si>
  <si>
    <t xml:space="preserve">до рішення 20 сесії (7 скликання) </t>
  </si>
  <si>
    <r>
      <t>Код програмної класифікації видатків та кредитування місцевого бюджету</t>
    </r>
    <r>
      <rPr>
        <sz val="6"/>
        <color indexed="8"/>
        <rFont val="Calibri"/>
        <family val="2"/>
      </rPr>
      <t>¹</t>
    </r>
  </si>
  <si>
    <r>
      <t>Найменування згідно з типовою відомчою/типовою програмною</t>
    </r>
    <r>
      <rPr>
        <sz val="6"/>
        <color indexed="8"/>
        <rFont val="Calibri"/>
        <family val="2"/>
      </rPr>
      <t>²</t>
    </r>
    <r>
      <rPr>
        <sz val="6"/>
        <color indexed="8"/>
        <rFont val="Book Antiqua"/>
        <family val="1"/>
      </rPr>
      <t>/тимчасовою класифікацією видатків та кредитування місцевих бюджетів</t>
    </r>
  </si>
  <si>
    <r>
      <t>Забезпечення діяльності місцевих центрів фізичного здоров</t>
    </r>
    <r>
      <rPr>
        <sz val="6"/>
        <color indexed="8"/>
        <rFont val="Calibri"/>
        <family val="2"/>
      </rPr>
      <t>'</t>
    </r>
    <r>
      <rPr>
        <sz val="6"/>
        <color indexed="8"/>
        <rFont val="Book Antiqua"/>
        <family val="1"/>
      </rPr>
      <t>я населення "Спорт для всіх" та проведення фізкультурно-масових заходів серед населення регіону</t>
    </r>
  </si>
  <si>
    <r>
      <t>Сільське, лісове, рибне  та мисливство</t>
    </r>
    <r>
      <rPr>
        <b/>
        <sz val="6"/>
        <color indexed="8"/>
        <rFont val="Times New Roman"/>
        <family val="1"/>
      </rPr>
      <t> </t>
    </r>
  </si>
  <si>
    <r>
      <t>Будівництво інших об</t>
    </r>
    <r>
      <rPr>
        <sz val="6"/>
        <color indexed="8"/>
        <rFont val="Calibri"/>
        <family val="2"/>
      </rPr>
      <t>'</t>
    </r>
    <r>
      <rPr>
        <sz val="6"/>
        <color indexed="8"/>
        <rFont val="Book Antiqua"/>
        <family val="1"/>
      </rPr>
      <t>єктів соціальної та виробничої інфраструктури комунальної власності</t>
    </r>
  </si>
  <si>
    <r>
      <t>Інші програми та заходи, пов</t>
    </r>
    <r>
      <rPr>
        <b/>
        <sz val="6"/>
        <color indexed="8"/>
        <rFont val="Calibri"/>
        <family val="2"/>
      </rPr>
      <t>'</t>
    </r>
    <r>
      <rPr>
        <b/>
        <sz val="6"/>
        <color indexed="8"/>
        <rFont val="Book Antiqua"/>
        <family val="1"/>
      </rPr>
      <t>язані з економічною діяльністю</t>
    </r>
  </si>
  <si>
    <r>
      <t>Код програмної класифікації видатків та кредитування місцевого бюджету</t>
    </r>
    <r>
      <rPr>
        <sz val="6"/>
        <color indexed="8"/>
        <rFont val="Calibri"/>
        <family val="2"/>
      </rPr>
      <t>²</t>
    </r>
  </si>
  <si>
    <r>
      <t>Назва об</t>
    </r>
    <r>
      <rPr>
        <sz val="6"/>
        <color indexed="8"/>
        <rFont val="Calibri"/>
        <family val="2"/>
      </rPr>
      <t>'</t>
    </r>
    <r>
      <rPr>
        <sz val="6"/>
        <color indexed="8"/>
        <rFont val="Book Antiqua"/>
        <family val="1"/>
      </rPr>
      <t>єктів відповідно до проектно - кошторисної документації</t>
    </r>
  </si>
  <si>
    <r>
      <t>Відсоток завершенності будівництва об</t>
    </r>
    <r>
      <rPr>
        <sz val="6"/>
        <color indexed="8"/>
        <rFont val="Calibri"/>
        <family val="2"/>
      </rPr>
      <t>'</t>
    </r>
    <r>
      <rPr>
        <sz val="6"/>
        <color indexed="8"/>
        <rFont val="Book Antiqua"/>
        <family val="1"/>
      </rPr>
      <t xml:space="preserve">єктів на майбутні роки </t>
    </r>
  </si>
  <si>
    <r>
      <t>Всього видатків на завершення будівництва об</t>
    </r>
    <r>
      <rPr>
        <sz val="6"/>
        <color indexed="8"/>
        <rFont val="Calibri"/>
        <family val="2"/>
      </rPr>
      <t>'</t>
    </r>
    <r>
      <rPr>
        <sz val="6"/>
        <color indexed="8"/>
        <rFont val="Book Antiqua"/>
        <family val="1"/>
      </rPr>
      <t xml:space="preserve">єктів на майбутні роки </t>
    </r>
  </si>
  <si>
    <t>Придбання алюмінієвої конструкції тамбуру в приміщення КЗ "МККД" по вул.Сосюри. 3</t>
  </si>
  <si>
    <t>від 25.01.2018р. № 20/5</t>
  </si>
  <si>
    <t>від 25.01.2018 р. № 20/5</t>
  </si>
</sst>
</file>

<file path=xl/styles.xml><?xml version="1.0" encoding="utf-8"?>
<styleSheet xmlns="http://schemas.openxmlformats.org/spreadsheetml/2006/main">
  <numFmts count="1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00"/>
    <numFmt numFmtId="165" formatCode="0.0000"/>
    <numFmt numFmtId="166" formatCode="0.00000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Book Antiqua"/>
      <family val="1"/>
    </font>
    <font>
      <sz val="10"/>
      <name val="Arial Cyr"/>
      <family val="0"/>
    </font>
    <font>
      <b/>
      <i/>
      <sz val="9"/>
      <color indexed="8"/>
      <name val="Book Antiqua"/>
      <family val="1"/>
    </font>
    <font>
      <sz val="7"/>
      <color indexed="8"/>
      <name val="Book Antiqua"/>
      <family val="1"/>
    </font>
    <font>
      <b/>
      <sz val="11"/>
      <color indexed="8"/>
      <name val="Book Antiqua"/>
      <family val="1"/>
    </font>
    <font>
      <sz val="7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6"/>
      <color indexed="8"/>
      <name val="Book Antiqua"/>
      <family val="1"/>
    </font>
    <font>
      <sz val="9"/>
      <color indexed="8"/>
      <name val="Calibri"/>
      <family val="2"/>
    </font>
    <font>
      <b/>
      <i/>
      <sz val="7"/>
      <color indexed="8"/>
      <name val="Calibri"/>
      <family val="2"/>
    </font>
    <font>
      <b/>
      <i/>
      <sz val="7"/>
      <color indexed="8"/>
      <name val="Book Antiqua"/>
      <family val="1"/>
    </font>
    <font>
      <b/>
      <sz val="9"/>
      <color indexed="8"/>
      <name val="Calibri"/>
      <family val="2"/>
    </font>
    <font>
      <sz val="9"/>
      <name val="Book Antiqua"/>
      <family val="1"/>
    </font>
    <font>
      <sz val="6"/>
      <color indexed="8"/>
      <name val="Calibri"/>
      <family val="2"/>
    </font>
    <font>
      <b/>
      <sz val="6"/>
      <color indexed="8"/>
      <name val="Book Antiqua"/>
      <family val="1"/>
    </font>
    <font>
      <b/>
      <sz val="6"/>
      <color indexed="8"/>
      <name val="Times New Roman"/>
      <family val="1"/>
    </font>
    <font>
      <b/>
      <sz val="6"/>
      <color indexed="8"/>
      <name val="Calibri"/>
      <family val="2"/>
    </font>
    <font>
      <sz val="10"/>
      <color indexed="8"/>
      <name val="Book Antiqua"/>
      <family val="1"/>
    </font>
    <font>
      <b/>
      <sz val="9"/>
      <color indexed="8"/>
      <name val="Book Antiqua"/>
      <family val="1"/>
    </font>
    <font>
      <b/>
      <sz val="10"/>
      <color indexed="8"/>
      <name val="Book Antiqua"/>
      <family val="1"/>
    </font>
    <font>
      <sz val="8"/>
      <color indexed="8"/>
      <name val="Book Antiqua"/>
      <family val="1"/>
    </font>
    <font>
      <b/>
      <i/>
      <sz val="10"/>
      <color indexed="8"/>
      <name val="Book Antiqua"/>
      <family val="1"/>
    </font>
    <font>
      <b/>
      <sz val="7"/>
      <color indexed="8"/>
      <name val="Book Antiqua"/>
      <family val="1"/>
    </font>
    <font>
      <sz val="11"/>
      <color indexed="8"/>
      <name val="Book Antiqua"/>
      <family val="1"/>
    </font>
    <font>
      <b/>
      <sz val="8"/>
      <color indexed="8"/>
      <name val="Book Antiqua"/>
      <family val="1"/>
    </font>
    <font>
      <b/>
      <i/>
      <sz val="8"/>
      <color indexed="8"/>
      <name val="Book Antiqua"/>
      <family val="1"/>
    </font>
    <font>
      <i/>
      <sz val="10"/>
      <color indexed="8"/>
      <name val="Book Antiqua"/>
      <family val="1"/>
    </font>
    <font>
      <i/>
      <sz val="9"/>
      <color indexed="8"/>
      <name val="Book Antiqua"/>
      <family val="1"/>
    </font>
    <font>
      <sz val="9"/>
      <color indexed="10"/>
      <name val="Book Antiqua"/>
      <family val="1"/>
    </font>
    <font>
      <b/>
      <sz val="9"/>
      <color indexed="10"/>
      <name val="Book Antiqua"/>
      <family val="1"/>
    </font>
    <font>
      <i/>
      <sz val="6"/>
      <color indexed="8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Book Antiqua"/>
      <family val="1"/>
    </font>
    <font>
      <sz val="9"/>
      <color theme="1"/>
      <name val="Book Antiqua"/>
      <family val="1"/>
    </font>
    <font>
      <b/>
      <sz val="9"/>
      <color theme="1"/>
      <name val="Book Antiqua"/>
      <family val="1"/>
    </font>
    <font>
      <b/>
      <i/>
      <sz val="9"/>
      <color theme="1"/>
      <name val="Book Antiqua"/>
      <family val="1"/>
    </font>
    <font>
      <b/>
      <sz val="10"/>
      <color theme="1"/>
      <name val="Book Antiqua"/>
      <family val="1"/>
    </font>
    <font>
      <sz val="8"/>
      <color theme="1"/>
      <name val="Book Antiqua"/>
      <family val="1"/>
    </font>
    <font>
      <sz val="7"/>
      <color theme="1"/>
      <name val="Book Antiqua"/>
      <family val="1"/>
    </font>
    <font>
      <b/>
      <i/>
      <sz val="10"/>
      <color theme="1"/>
      <name val="Book Antiqua"/>
      <family val="1"/>
    </font>
    <font>
      <b/>
      <sz val="7"/>
      <color theme="1"/>
      <name val="Book Antiqua"/>
      <family val="1"/>
    </font>
    <font>
      <sz val="11"/>
      <color theme="1"/>
      <name val="Book Antiqua"/>
      <family val="1"/>
    </font>
    <font>
      <b/>
      <sz val="8"/>
      <color theme="1"/>
      <name val="Book Antiqua"/>
      <family val="1"/>
    </font>
    <font>
      <b/>
      <i/>
      <sz val="8"/>
      <color theme="1"/>
      <name val="Book Antiqua"/>
      <family val="1"/>
    </font>
    <font>
      <i/>
      <sz val="10"/>
      <color theme="1"/>
      <name val="Book Antiqua"/>
      <family val="1"/>
    </font>
    <font>
      <i/>
      <sz val="9"/>
      <color theme="1"/>
      <name val="Book Antiqua"/>
      <family val="1"/>
    </font>
    <font>
      <sz val="9"/>
      <color rgb="FFFF0000"/>
      <name val="Book Antiqua"/>
      <family val="1"/>
    </font>
    <font>
      <b/>
      <sz val="9"/>
      <color rgb="FFFF0000"/>
      <name val="Book Antiqua"/>
      <family val="1"/>
    </font>
    <font>
      <sz val="6"/>
      <color theme="1"/>
      <name val="Book Antiqua"/>
      <family val="1"/>
    </font>
    <font>
      <b/>
      <sz val="6"/>
      <color theme="1"/>
      <name val="Book Antiqua"/>
      <family val="1"/>
    </font>
    <font>
      <i/>
      <sz val="6"/>
      <color theme="1"/>
      <name val="Book Antiqua"/>
      <family val="1"/>
    </font>
    <font>
      <b/>
      <sz val="11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68" fillId="0" borderId="0" xfId="0" applyFont="1" applyAlignment="1">
      <alignment vertical="center" wrapText="1"/>
    </xf>
    <xf numFmtId="0" fontId="69" fillId="0" borderId="0" xfId="0" applyFont="1" applyAlignment="1">
      <alignment vertical="center" wrapText="1"/>
    </xf>
    <xf numFmtId="0" fontId="69" fillId="0" borderId="10" xfId="0" applyFont="1" applyBorder="1" applyAlignment="1">
      <alignment vertical="center" wrapText="1"/>
    </xf>
    <xf numFmtId="0" fontId="70" fillId="0" borderId="10" xfId="0" applyFont="1" applyBorder="1" applyAlignment="1">
      <alignment vertical="center" wrapText="1"/>
    </xf>
    <xf numFmtId="0" fontId="70" fillId="0" borderId="0" xfId="0" applyFont="1" applyAlignment="1">
      <alignment vertical="center" wrapText="1"/>
    </xf>
    <xf numFmtId="0" fontId="71" fillId="0" borderId="10" xfId="0" applyFont="1" applyBorder="1" applyAlignment="1">
      <alignment vertical="center" wrapText="1"/>
    </xf>
    <xf numFmtId="0" fontId="72" fillId="0" borderId="10" xfId="0" applyFont="1" applyBorder="1" applyAlignment="1">
      <alignment vertical="center" wrapText="1"/>
    </xf>
    <xf numFmtId="0" fontId="73" fillId="0" borderId="10" xfId="0" applyFont="1" applyBorder="1" applyAlignment="1">
      <alignment vertical="center" wrapText="1"/>
    </xf>
    <xf numFmtId="0" fontId="74" fillId="0" borderId="0" xfId="0" applyFont="1" applyAlignment="1">
      <alignment vertical="center" wrapText="1"/>
    </xf>
    <xf numFmtId="164" fontId="72" fillId="0" borderId="10" xfId="0" applyNumberFormat="1" applyFont="1" applyBorder="1" applyAlignment="1">
      <alignment vertical="center" wrapText="1"/>
    </xf>
    <xf numFmtId="164" fontId="75" fillId="0" borderId="10" xfId="0" applyNumberFormat="1" applyFont="1" applyBorder="1" applyAlignment="1">
      <alignment vertical="center" wrapText="1"/>
    </xf>
    <xf numFmtId="164" fontId="68" fillId="0" borderId="10" xfId="0" applyNumberFormat="1" applyFont="1" applyBorder="1" applyAlignment="1">
      <alignment vertical="center" wrapText="1"/>
    </xf>
    <xf numFmtId="49" fontId="70" fillId="0" borderId="10" xfId="0" applyNumberFormat="1" applyFont="1" applyBorder="1" applyAlignment="1">
      <alignment vertical="center" wrapText="1"/>
    </xf>
    <xf numFmtId="0" fontId="76" fillId="0" borderId="10" xfId="0" applyFont="1" applyBorder="1" applyAlignment="1">
      <alignment vertical="center" wrapText="1"/>
    </xf>
    <xf numFmtId="0" fontId="77" fillId="0" borderId="0" xfId="0" applyFont="1" applyAlignment="1">
      <alignment vertical="center" wrapText="1"/>
    </xf>
    <xf numFmtId="164" fontId="69" fillId="0" borderId="10" xfId="0" applyNumberFormat="1" applyFont="1" applyBorder="1" applyAlignment="1">
      <alignment vertical="center" wrapText="1"/>
    </xf>
    <xf numFmtId="164" fontId="70" fillId="0" borderId="10" xfId="0" applyNumberFormat="1" applyFont="1" applyBorder="1" applyAlignment="1">
      <alignment vertical="center" wrapText="1"/>
    </xf>
    <xf numFmtId="0" fontId="78" fillId="0" borderId="10" xfId="0" applyFont="1" applyBorder="1" applyAlignment="1">
      <alignment vertical="center" wrapText="1"/>
    </xf>
    <xf numFmtId="0" fontId="79" fillId="0" borderId="10" xfId="0" applyFont="1" applyBorder="1" applyAlignment="1">
      <alignment vertical="center" wrapText="1"/>
    </xf>
    <xf numFmtId="164" fontId="71" fillId="0" borderId="10" xfId="0" applyNumberFormat="1" applyFont="1" applyBorder="1" applyAlignment="1">
      <alignment vertical="center" wrapText="1"/>
    </xf>
    <xf numFmtId="0" fontId="71" fillId="0" borderId="0" xfId="0" applyFont="1" applyAlignment="1">
      <alignment vertical="center" wrapText="1"/>
    </xf>
    <xf numFmtId="49" fontId="69" fillId="0" borderId="10" xfId="0" applyNumberFormat="1" applyFont="1" applyBorder="1" applyAlignment="1">
      <alignment horizontal="right" vertical="center" wrapText="1"/>
    </xf>
    <xf numFmtId="0" fontId="78" fillId="0" borderId="11" xfId="0" applyFont="1" applyBorder="1" applyAlignment="1">
      <alignment horizontal="left" vertical="center" wrapText="1"/>
    </xf>
    <xf numFmtId="2" fontId="69" fillId="0" borderId="10" xfId="0" applyNumberFormat="1" applyFont="1" applyBorder="1" applyAlignment="1">
      <alignment vertical="center" wrapText="1"/>
    </xf>
    <xf numFmtId="0" fontId="70" fillId="0" borderId="12" xfId="0" applyFont="1" applyBorder="1" applyAlignment="1">
      <alignment vertical="center" wrapText="1"/>
    </xf>
    <xf numFmtId="0" fontId="78" fillId="0" borderId="10" xfId="0" applyFont="1" applyBorder="1" applyAlignment="1">
      <alignment horizontal="left" vertical="center" wrapText="1"/>
    </xf>
    <xf numFmtId="0" fontId="79" fillId="0" borderId="10" xfId="0" applyFont="1" applyBorder="1" applyAlignment="1">
      <alignment horizontal="left" vertical="center" wrapText="1"/>
    </xf>
    <xf numFmtId="0" fontId="73" fillId="0" borderId="10" xfId="0" applyFont="1" applyBorder="1" applyAlignment="1">
      <alignment horizontal="left" vertical="center" wrapText="1"/>
    </xf>
    <xf numFmtId="0" fontId="73" fillId="0" borderId="13" xfId="0" applyFont="1" applyBorder="1" applyAlignment="1">
      <alignment horizontal="right" vertical="top" wrapText="1"/>
    </xf>
    <xf numFmtId="0" fontId="70" fillId="0" borderId="0" xfId="0" applyFont="1" applyBorder="1" applyAlignment="1">
      <alignment vertical="center" wrapText="1"/>
    </xf>
    <xf numFmtId="164" fontId="70" fillId="0" borderId="0" xfId="0" applyNumberFormat="1" applyFont="1" applyBorder="1" applyAlignment="1">
      <alignment vertical="center" wrapText="1"/>
    </xf>
    <xf numFmtId="0" fontId="69" fillId="0" borderId="0" xfId="0" applyFont="1" applyBorder="1" applyAlignment="1">
      <alignment vertical="center" wrapText="1"/>
    </xf>
    <xf numFmtId="164" fontId="69" fillId="0" borderId="0" xfId="0" applyNumberFormat="1" applyFont="1" applyBorder="1" applyAlignment="1">
      <alignment vertical="center" wrapText="1"/>
    </xf>
    <xf numFmtId="49" fontId="70" fillId="0" borderId="10" xfId="0" applyNumberFormat="1" applyFont="1" applyBorder="1" applyAlignment="1">
      <alignment horizontal="right" vertical="center" wrapText="1"/>
    </xf>
    <xf numFmtId="49" fontId="71" fillId="0" borderId="10" xfId="0" applyNumberFormat="1" applyFont="1" applyBorder="1" applyAlignment="1">
      <alignment horizontal="right" vertical="center" wrapText="1"/>
    </xf>
    <xf numFmtId="0" fontId="69" fillId="0" borderId="10" xfId="0" applyFont="1" applyBorder="1" applyAlignment="1">
      <alignment horizontal="right" vertical="center" wrapText="1"/>
    </xf>
    <xf numFmtId="164" fontId="80" fillId="0" borderId="10" xfId="0" applyNumberFormat="1" applyFont="1" applyBorder="1" applyAlignment="1">
      <alignment vertical="center" wrapText="1"/>
    </xf>
    <xf numFmtId="0" fontId="68" fillId="0" borderId="10" xfId="0" applyFont="1" applyBorder="1" applyAlignment="1">
      <alignment vertical="center" wrapText="1"/>
    </xf>
    <xf numFmtId="0" fontId="72" fillId="0" borderId="0" xfId="0" applyFont="1" applyAlignment="1">
      <alignment vertical="center" wrapText="1"/>
    </xf>
    <xf numFmtId="0" fontId="80" fillId="0" borderId="10" xfId="0" applyFont="1" applyBorder="1" applyAlignment="1">
      <alignment vertical="center" wrapText="1"/>
    </xf>
    <xf numFmtId="0" fontId="80" fillId="0" borderId="0" xfId="0" applyFont="1" applyAlignment="1">
      <alignment vertical="center" wrapText="1"/>
    </xf>
    <xf numFmtId="0" fontId="68" fillId="0" borderId="0" xfId="0" applyFont="1" applyBorder="1" applyAlignment="1">
      <alignment vertical="center" wrapText="1"/>
    </xf>
    <xf numFmtId="164" fontId="68" fillId="0" borderId="0" xfId="0" applyNumberFormat="1" applyFont="1" applyBorder="1" applyAlignment="1">
      <alignment vertical="center" wrapText="1"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10" fillId="0" borderId="10" xfId="0" applyNumberFormat="1" applyFont="1" applyFill="1" applyBorder="1" applyAlignment="1" applyProtection="1">
      <alignment vertical="center"/>
      <protection/>
    </xf>
    <xf numFmtId="0" fontId="9" fillId="0" borderId="10" xfId="0" applyNumberFormat="1" applyFont="1" applyFill="1" applyBorder="1" applyAlignment="1" applyProtection="1">
      <alignment horizontal="left" vertical="top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11" fillId="0" borderId="10" xfId="0" applyNumberFormat="1" applyFont="1" applyFill="1" applyBorder="1" applyAlignment="1" applyProtection="1">
      <alignment vertical="top" wrapText="1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vertical="top" wrapText="1"/>
      <protection/>
    </xf>
    <xf numFmtId="0" fontId="73" fillId="0" borderId="14" xfId="0" applyFont="1" applyBorder="1" applyAlignment="1">
      <alignment horizontal="left" vertical="center" wrapText="1"/>
    </xf>
    <xf numFmtId="0" fontId="73" fillId="0" borderId="14" xfId="0" applyFont="1" applyBorder="1" applyAlignment="1">
      <alignment horizontal="left" vertical="top" wrapText="1"/>
    </xf>
    <xf numFmtId="0" fontId="73" fillId="0" borderId="15" xfId="0" applyFont="1" applyBorder="1" applyAlignment="1">
      <alignment horizontal="left" vertical="top" wrapText="1"/>
    </xf>
    <xf numFmtId="0" fontId="73" fillId="0" borderId="13" xfId="0" applyFont="1" applyBorder="1" applyAlignment="1">
      <alignment horizontal="left" vertical="top" wrapText="1"/>
    </xf>
    <xf numFmtId="49" fontId="69" fillId="0" borderId="14" xfId="0" applyNumberFormat="1" applyFont="1" applyBorder="1" applyAlignment="1">
      <alignment horizontal="right" vertical="top" wrapText="1"/>
    </xf>
    <xf numFmtId="49" fontId="69" fillId="0" borderId="10" xfId="0" applyNumberFormat="1" applyFont="1" applyBorder="1" applyAlignment="1">
      <alignment vertical="center" wrapText="1"/>
    </xf>
    <xf numFmtId="0" fontId="78" fillId="0" borderId="16" xfId="0" applyFont="1" applyBorder="1" applyAlignment="1">
      <alignment horizontal="left" vertical="center" wrapText="1"/>
    </xf>
    <xf numFmtId="0" fontId="74" fillId="0" borderId="0" xfId="0" applyFont="1" applyBorder="1" applyAlignment="1">
      <alignment vertical="center" wrapText="1"/>
    </xf>
    <xf numFmtId="49" fontId="79" fillId="0" borderId="10" xfId="0" applyNumberFormat="1" applyFont="1" applyBorder="1" applyAlignment="1">
      <alignment horizontal="right" vertical="center" wrapText="1"/>
    </xf>
    <xf numFmtId="49" fontId="73" fillId="0" borderId="10" xfId="0" applyNumberFormat="1" applyFont="1" applyBorder="1" applyAlignment="1">
      <alignment horizontal="right" vertical="center" wrapText="1"/>
    </xf>
    <xf numFmtId="49" fontId="78" fillId="0" borderId="11" xfId="0" applyNumberFormat="1" applyFont="1" applyBorder="1" applyAlignment="1">
      <alignment horizontal="right" vertical="center" wrapText="1"/>
    </xf>
    <xf numFmtId="49" fontId="73" fillId="0" borderId="13" xfId="0" applyNumberFormat="1" applyFont="1" applyBorder="1" applyAlignment="1">
      <alignment horizontal="right" vertical="top" wrapText="1"/>
    </xf>
    <xf numFmtId="49" fontId="78" fillId="0" borderId="10" xfId="0" applyNumberFormat="1" applyFont="1" applyBorder="1" applyAlignment="1">
      <alignment horizontal="right" vertical="center" wrapText="1"/>
    </xf>
    <xf numFmtId="49" fontId="78" fillId="0" borderId="17" xfId="0" applyNumberFormat="1" applyFont="1" applyBorder="1" applyAlignment="1">
      <alignment horizontal="right" vertical="center" wrapText="1"/>
    </xf>
    <xf numFmtId="49" fontId="73" fillId="0" borderId="14" xfId="0" applyNumberFormat="1" applyFont="1" applyBorder="1" applyAlignment="1">
      <alignment horizontal="right" vertical="center" wrapText="1"/>
    </xf>
    <xf numFmtId="49" fontId="73" fillId="0" borderId="10" xfId="0" applyNumberFormat="1" applyFont="1" applyBorder="1" applyAlignment="1">
      <alignment horizontal="right" vertical="top" wrapText="1"/>
    </xf>
    <xf numFmtId="0" fontId="73" fillId="0" borderId="10" xfId="0" applyFont="1" applyBorder="1" applyAlignment="1">
      <alignment horizontal="left" vertical="top" wrapText="1"/>
    </xf>
    <xf numFmtId="0" fontId="75" fillId="0" borderId="0" xfId="0" applyFont="1" applyAlignment="1">
      <alignment vertical="center" wrapText="1"/>
    </xf>
    <xf numFmtId="0" fontId="70" fillId="6" borderId="10" xfId="0" applyFont="1" applyFill="1" applyBorder="1" applyAlignment="1">
      <alignment vertical="center" wrapText="1"/>
    </xf>
    <xf numFmtId="49" fontId="70" fillId="6" borderId="10" xfId="0" applyNumberFormat="1" applyFont="1" applyFill="1" applyBorder="1" applyAlignment="1">
      <alignment horizontal="right" vertical="center" wrapText="1"/>
    </xf>
    <xf numFmtId="164" fontId="70" fillId="6" borderId="10" xfId="0" applyNumberFormat="1" applyFont="1" applyFill="1" applyBorder="1" applyAlignment="1">
      <alignment vertical="center" wrapText="1"/>
    </xf>
    <xf numFmtId="164" fontId="69" fillId="6" borderId="10" xfId="0" applyNumberFormat="1" applyFont="1" applyFill="1" applyBorder="1" applyAlignment="1">
      <alignment vertical="center" wrapText="1"/>
    </xf>
    <xf numFmtId="0" fontId="70" fillId="6" borderId="10" xfId="0" applyFont="1" applyFill="1" applyBorder="1" applyAlignment="1">
      <alignment horizontal="right" vertical="center" wrapText="1"/>
    </xf>
    <xf numFmtId="2" fontId="70" fillId="6" borderId="10" xfId="0" applyNumberFormat="1" applyFont="1" applyFill="1" applyBorder="1" applyAlignment="1">
      <alignment vertical="center" wrapText="1"/>
    </xf>
    <xf numFmtId="49" fontId="70" fillId="6" borderId="10" xfId="0" applyNumberFormat="1" applyFont="1" applyFill="1" applyBorder="1" applyAlignment="1">
      <alignment vertical="center" wrapText="1"/>
    </xf>
    <xf numFmtId="164" fontId="81" fillId="0" borderId="10" xfId="0" applyNumberFormat="1" applyFont="1" applyBorder="1" applyAlignment="1">
      <alignment vertical="center" wrapText="1"/>
    </xf>
    <xf numFmtId="0" fontId="69" fillId="33" borderId="10" xfId="0" applyFont="1" applyFill="1" applyBorder="1" applyAlignment="1">
      <alignment vertical="center" wrapText="1"/>
    </xf>
    <xf numFmtId="0" fontId="69" fillId="33" borderId="10" xfId="0" applyFont="1" applyFill="1" applyBorder="1" applyAlignment="1">
      <alignment horizontal="right" vertical="center" wrapText="1"/>
    </xf>
    <xf numFmtId="49" fontId="69" fillId="33" borderId="10" xfId="0" applyNumberFormat="1" applyFont="1" applyFill="1" applyBorder="1" applyAlignment="1">
      <alignment horizontal="right" vertical="center" wrapText="1"/>
    </xf>
    <xf numFmtId="0" fontId="69" fillId="33" borderId="0" xfId="0" applyFont="1" applyFill="1" applyAlignment="1">
      <alignment vertical="center" wrapText="1"/>
    </xf>
    <xf numFmtId="164" fontId="82" fillId="0" borderId="10" xfId="0" applyNumberFormat="1" applyFont="1" applyBorder="1" applyAlignment="1">
      <alignment vertical="center" wrapText="1"/>
    </xf>
    <xf numFmtId="164" fontId="83" fillId="0" borderId="10" xfId="0" applyNumberFormat="1" applyFont="1" applyBorder="1" applyAlignment="1">
      <alignment vertical="center" wrapText="1"/>
    </xf>
    <xf numFmtId="164" fontId="18" fillId="0" borderId="10" xfId="0" applyNumberFormat="1" applyFont="1" applyBorder="1" applyAlignment="1">
      <alignment vertical="center" wrapText="1"/>
    </xf>
    <xf numFmtId="165" fontId="70" fillId="6" borderId="10" xfId="0" applyNumberFormat="1" applyFont="1" applyFill="1" applyBorder="1" applyAlignment="1">
      <alignment vertical="center" wrapText="1"/>
    </xf>
    <xf numFmtId="166" fontId="70" fillId="6" borderId="10" xfId="0" applyNumberFormat="1" applyFont="1" applyFill="1" applyBorder="1" applyAlignment="1">
      <alignment vertical="center" wrapText="1"/>
    </xf>
    <xf numFmtId="166" fontId="69" fillId="0" borderId="10" xfId="0" applyNumberFormat="1" applyFont="1" applyBorder="1" applyAlignment="1">
      <alignment vertical="center" wrapText="1"/>
    </xf>
    <xf numFmtId="166" fontId="80" fillId="0" borderId="10" xfId="0" applyNumberFormat="1" applyFont="1" applyBorder="1" applyAlignment="1">
      <alignment vertical="center" wrapText="1"/>
    </xf>
    <xf numFmtId="165" fontId="68" fillId="0" borderId="10" xfId="0" applyNumberFormat="1" applyFont="1" applyBorder="1" applyAlignment="1">
      <alignment vertical="center" wrapText="1"/>
    </xf>
    <xf numFmtId="166" fontId="68" fillId="0" borderId="10" xfId="0" applyNumberFormat="1" applyFont="1" applyBorder="1" applyAlignment="1">
      <alignment vertical="center" wrapText="1"/>
    </xf>
    <xf numFmtId="165" fontId="72" fillId="0" borderId="10" xfId="0" applyNumberFormat="1" applyFont="1" applyBorder="1" applyAlignment="1">
      <alignment vertical="center" wrapText="1"/>
    </xf>
    <xf numFmtId="166" fontId="72" fillId="0" borderId="10" xfId="0" applyNumberFormat="1" applyFont="1" applyBorder="1" applyAlignment="1">
      <alignment vertical="center" wrapText="1"/>
    </xf>
    <xf numFmtId="166" fontId="75" fillId="0" borderId="10" xfId="0" applyNumberFormat="1" applyFont="1" applyBorder="1" applyAlignment="1">
      <alignment vertical="center" wrapText="1"/>
    </xf>
    <xf numFmtId="0" fontId="84" fillId="0" borderId="0" xfId="0" applyFont="1" applyAlignment="1">
      <alignment vertical="center" wrapText="1"/>
    </xf>
    <xf numFmtId="0" fontId="84" fillId="0" borderId="10" xfId="0" applyFont="1" applyBorder="1" applyAlignment="1">
      <alignment horizontal="center" vertical="center" wrapText="1"/>
    </xf>
    <xf numFmtId="0" fontId="85" fillId="6" borderId="10" xfId="0" applyFont="1" applyFill="1" applyBorder="1" applyAlignment="1">
      <alignment vertical="center" wrapText="1"/>
    </xf>
    <xf numFmtId="0" fontId="84" fillId="33" borderId="10" xfId="0" applyFont="1" applyFill="1" applyBorder="1" applyAlignment="1">
      <alignment horizontal="left" vertical="center" wrapText="1"/>
    </xf>
    <xf numFmtId="0" fontId="84" fillId="0" borderId="10" xfId="0" applyFont="1" applyBorder="1" applyAlignment="1">
      <alignment vertical="center" wrapText="1"/>
    </xf>
    <xf numFmtId="0" fontId="84" fillId="33" borderId="10" xfId="0" applyFont="1" applyFill="1" applyBorder="1" applyAlignment="1">
      <alignment vertical="center" wrapText="1"/>
    </xf>
    <xf numFmtId="0" fontId="85" fillId="0" borderId="10" xfId="0" applyFont="1" applyBorder="1" applyAlignment="1">
      <alignment vertical="center" wrapText="1"/>
    </xf>
    <xf numFmtId="0" fontId="85" fillId="0" borderId="0" xfId="0" applyFont="1" applyBorder="1" applyAlignment="1">
      <alignment vertical="center" wrapText="1"/>
    </xf>
    <xf numFmtId="0" fontId="68" fillId="0" borderId="0" xfId="0" applyFont="1" applyAlignment="1">
      <alignment horizontal="left" vertical="center" wrapText="1"/>
    </xf>
    <xf numFmtId="0" fontId="84" fillId="0" borderId="0" xfId="0" applyFont="1" applyBorder="1" applyAlignment="1">
      <alignment horizontal="right" vertical="center" wrapText="1"/>
    </xf>
    <xf numFmtId="0" fontId="68" fillId="0" borderId="1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84" fillId="0" borderId="14" xfId="0" applyFont="1" applyBorder="1" applyAlignment="1">
      <alignment horizontal="center" vertical="center" wrapText="1"/>
    </xf>
    <xf numFmtId="0" fontId="84" fillId="0" borderId="15" xfId="0" applyFont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center" wrapText="1"/>
    </xf>
    <xf numFmtId="0" fontId="84" fillId="0" borderId="17" xfId="0" applyFont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center" wrapText="1"/>
    </xf>
    <xf numFmtId="0" fontId="84" fillId="0" borderId="14" xfId="0" applyFont="1" applyBorder="1" applyAlignment="1">
      <alignment horizontal="center" vertical="center" textRotation="90" wrapText="1"/>
    </xf>
    <xf numFmtId="0" fontId="84" fillId="0" borderId="13" xfId="0" applyFont="1" applyBorder="1" applyAlignment="1">
      <alignment horizontal="center" vertical="center" textRotation="90" wrapText="1"/>
    </xf>
    <xf numFmtId="0" fontId="86" fillId="0" borderId="14" xfId="0" applyFont="1" applyBorder="1" applyAlignment="1">
      <alignment horizontal="center" vertical="center" textRotation="90" wrapText="1"/>
    </xf>
    <xf numFmtId="0" fontId="86" fillId="0" borderId="15" xfId="0" applyFont="1" applyBorder="1" applyAlignment="1">
      <alignment horizontal="center" vertical="center" textRotation="90" wrapText="1"/>
    </xf>
    <xf numFmtId="0" fontId="86" fillId="0" borderId="13" xfId="0" applyFont="1" applyBorder="1" applyAlignment="1">
      <alignment horizontal="center" vertical="center" textRotation="90" wrapText="1"/>
    </xf>
    <xf numFmtId="0" fontId="84" fillId="0" borderId="16" xfId="0" applyFont="1" applyBorder="1" applyAlignment="1">
      <alignment horizontal="center" vertical="center" wrapText="1"/>
    </xf>
    <xf numFmtId="0" fontId="74" fillId="0" borderId="0" xfId="0" applyFont="1" applyAlignment="1">
      <alignment horizontal="left" vertical="center" wrapText="1"/>
    </xf>
    <xf numFmtId="0" fontId="84" fillId="0" borderId="15" xfId="0" applyFont="1" applyBorder="1" applyAlignment="1">
      <alignment horizontal="center" vertical="center" textRotation="90" wrapText="1"/>
    </xf>
    <xf numFmtId="0" fontId="74" fillId="0" borderId="0" xfId="0" applyFont="1" applyBorder="1" applyAlignment="1">
      <alignment horizontal="right" vertical="center" wrapText="1"/>
    </xf>
    <xf numFmtId="0" fontId="70" fillId="0" borderId="0" xfId="0" applyFont="1" applyAlignment="1">
      <alignment horizontal="center" vertical="center" wrapText="1"/>
    </xf>
    <xf numFmtId="0" fontId="74" fillId="0" borderId="0" xfId="0" applyFont="1" applyBorder="1" applyAlignment="1">
      <alignment horizontal="left" vertical="center" wrapText="1"/>
    </xf>
    <xf numFmtId="0" fontId="69" fillId="0" borderId="18" xfId="0" applyFont="1" applyBorder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84" fillId="0" borderId="10" xfId="0" applyFont="1" applyBorder="1" applyAlignment="1">
      <alignment horizontal="center" vertical="center" textRotation="90" wrapText="1"/>
    </xf>
    <xf numFmtId="0" fontId="84" fillId="0" borderId="10" xfId="0" applyFont="1" applyBorder="1" applyAlignment="1">
      <alignment horizontal="center" vertical="center" wrapText="1"/>
    </xf>
    <xf numFmtId="49" fontId="73" fillId="0" borderId="14" xfId="0" applyNumberFormat="1" applyFont="1" applyBorder="1" applyAlignment="1">
      <alignment horizontal="right" vertical="top" wrapText="1"/>
    </xf>
    <xf numFmtId="49" fontId="73" fillId="0" borderId="15" xfId="0" applyNumberFormat="1" applyFont="1" applyBorder="1" applyAlignment="1">
      <alignment horizontal="right" vertical="top" wrapText="1"/>
    </xf>
    <xf numFmtId="0" fontId="73" fillId="0" borderId="14" xfId="0" applyFont="1" applyBorder="1" applyAlignment="1">
      <alignment horizontal="right" vertical="top" wrapText="1"/>
    </xf>
    <xf numFmtId="0" fontId="73" fillId="0" borderId="15" xfId="0" applyFont="1" applyBorder="1" applyAlignment="1">
      <alignment horizontal="right" vertical="top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10.57421875" style="1" customWidth="1"/>
    <col min="2" max="2" width="40.7109375" style="1" customWidth="1"/>
    <col min="3" max="4" width="10.28125" style="1" customWidth="1"/>
    <col min="5" max="5" width="11.00390625" style="1" customWidth="1"/>
    <col min="6" max="6" width="10.28125" style="1" customWidth="1"/>
    <col min="7" max="16384" width="9.140625" style="1" customWidth="1"/>
  </cols>
  <sheetData>
    <row r="1" spans="3:6" ht="13.5" customHeight="1">
      <c r="C1" s="103" t="s">
        <v>0</v>
      </c>
      <c r="D1" s="103"/>
      <c r="E1" s="103"/>
      <c r="F1" s="103"/>
    </row>
    <row r="2" spans="3:6" ht="13.5" customHeight="1">
      <c r="C2" s="103" t="s">
        <v>168</v>
      </c>
      <c r="D2" s="103"/>
      <c r="E2" s="103"/>
      <c r="F2" s="103"/>
    </row>
    <row r="3" spans="3:6" ht="13.5" customHeight="1">
      <c r="C3" s="103" t="s">
        <v>181</v>
      </c>
      <c r="D3" s="103"/>
      <c r="E3" s="103"/>
      <c r="F3" s="103"/>
    </row>
    <row r="6" spans="1:6" ht="15">
      <c r="A6" s="109" t="s">
        <v>39</v>
      </c>
      <c r="B6" s="109"/>
      <c r="C6" s="109"/>
      <c r="D6" s="109"/>
      <c r="E6" s="109"/>
      <c r="F6" s="109"/>
    </row>
    <row r="7" spans="1:6" ht="15">
      <c r="A7" s="109" t="s">
        <v>107</v>
      </c>
      <c r="B7" s="109"/>
      <c r="C7" s="109"/>
      <c r="D7" s="109"/>
      <c r="E7" s="109"/>
      <c r="F7" s="109"/>
    </row>
    <row r="8" spans="1:6" ht="13.5">
      <c r="A8" s="110"/>
      <c r="B8" s="110"/>
      <c r="C8" s="110"/>
      <c r="D8" s="110"/>
      <c r="E8" s="110"/>
      <c r="F8" s="110"/>
    </row>
    <row r="9" ht="3" customHeight="1"/>
    <row r="10" ht="13.5" hidden="1"/>
    <row r="11" ht="13.5" hidden="1"/>
    <row r="12" spans="5:6" ht="13.5">
      <c r="E12" s="108" t="s">
        <v>40</v>
      </c>
      <c r="F12" s="108"/>
    </row>
    <row r="13" spans="1:6" ht="13.5" customHeight="1">
      <c r="A13" s="106" t="s">
        <v>1</v>
      </c>
      <c r="B13" s="106" t="s">
        <v>41</v>
      </c>
      <c r="C13" s="106" t="s">
        <v>7</v>
      </c>
      <c r="D13" s="106" t="s">
        <v>2</v>
      </c>
      <c r="E13" s="104" t="s">
        <v>3</v>
      </c>
      <c r="F13" s="105"/>
    </row>
    <row r="14" spans="1:6" ht="40.5">
      <c r="A14" s="107"/>
      <c r="B14" s="107"/>
      <c r="C14" s="107"/>
      <c r="D14" s="107"/>
      <c r="E14" s="38" t="s">
        <v>7</v>
      </c>
      <c r="F14" s="38" t="s">
        <v>35</v>
      </c>
    </row>
    <row r="15" spans="1:6" s="39" customFormat="1" ht="15.75">
      <c r="A15" s="44"/>
      <c r="B15" s="45" t="s">
        <v>42</v>
      </c>
      <c r="C15" s="91">
        <f>C22</f>
        <v>1387.5104999999999</v>
      </c>
      <c r="D15" s="10">
        <f>D22</f>
        <v>-3039.9</v>
      </c>
      <c r="E15" s="92">
        <f>E22</f>
        <v>4427.4105</v>
      </c>
      <c r="F15" s="10">
        <f>F22</f>
        <v>4376.004</v>
      </c>
    </row>
    <row r="16" spans="1:6" s="39" customFormat="1" ht="28.5" hidden="1">
      <c r="A16" s="46">
        <v>400000</v>
      </c>
      <c r="B16" s="47" t="s">
        <v>43</v>
      </c>
      <c r="C16" s="91">
        <f>C17</f>
        <v>0</v>
      </c>
      <c r="D16" s="7">
        <f>D17</f>
        <v>0</v>
      </c>
      <c r="E16" s="92">
        <f>E17</f>
        <v>0</v>
      </c>
      <c r="F16" s="7">
        <f>F17</f>
        <v>0</v>
      </c>
    </row>
    <row r="17" spans="1:6" ht="15" hidden="1">
      <c r="A17" s="48">
        <v>401000</v>
      </c>
      <c r="B17" s="49" t="s">
        <v>44</v>
      </c>
      <c r="C17" s="89"/>
      <c r="D17" s="38"/>
      <c r="E17" s="90"/>
      <c r="F17" s="38"/>
    </row>
    <row r="18" spans="1:6" s="39" customFormat="1" ht="15" hidden="1">
      <c r="A18" s="50">
        <v>401100</v>
      </c>
      <c r="B18" s="51" t="s">
        <v>45</v>
      </c>
      <c r="C18" s="91"/>
      <c r="D18" s="7"/>
      <c r="E18" s="92"/>
      <c r="F18" s="7"/>
    </row>
    <row r="19" spans="1:6" ht="15" hidden="1">
      <c r="A19" s="50">
        <v>401200</v>
      </c>
      <c r="B19" s="51" t="s">
        <v>46</v>
      </c>
      <c r="C19" s="89"/>
      <c r="D19" s="38"/>
      <c r="E19" s="90"/>
      <c r="F19" s="38"/>
    </row>
    <row r="20" spans="1:6" s="39" customFormat="1" ht="15" customHeight="1" hidden="1">
      <c r="A20" s="48">
        <v>402000</v>
      </c>
      <c r="B20" s="49" t="s">
        <v>47</v>
      </c>
      <c r="C20" s="91"/>
      <c r="D20" s="7"/>
      <c r="E20" s="92"/>
      <c r="F20" s="7"/>
    </row>
    <row r="21" spans="1:6" s="39" customFormat="1" ht="15" hidden="1">
      <c r="A21" s="50">
        <v>402100</v>
      </c>
      <c r="B21" s="51" t="s">
        <v>48</v>
      </c>
      <c r="C21" s="91"/>
      <c r="D21" s="7"/>
      <c r="E21" s="92"/>
      <c r="F21" s="7"/>
    </row>
    <row r="22" spans="1:6" s="69" customFormat="1" ht="14.25">
      <c r="A22" s="46">
        <v>200000</v>
      </c>
      <c r="B22" s="47" t="s">
        <v>74</v>
      </c>
      <c r="C22" s="89">
        <f aca="true" t="shared" si="0" ref="C22:C27">D22+E22</f>
        <v>1387.5104999999999</v>
      </c>
      <c r="D22" s="11">
        <f>D25</f>
        <v>-3039.9</v>
      </c>
      <c r="E22" s="93">
        <f>E25+E23</f>
        <v>4427.4105</v>
      </c>
      <c r="F22" s="11">
        <f>F25</f>
        <v>4376.004</v>
      </c>
    </row>
    <row r="23" spans="1:6" s="41" customFormat="1" ht="31.5" customHeight="1">
      <c r="A23" s="48">
        <v>205000</v>
      </c>
      <c r="B23" s="49" t="s">
        <v>167</v>
      </c>
      <c r="C23" s="90">
        <f t="shared" si="0"/>
        <v>51.4065</v>
      </c>
      <c r="D23" s="37">
        <f>D24</f>
        <v>0</v>
      </c>
      <c r="E23" s="88">
        <f>E24</f>
        <v>51.4065</v>
      </c>
      <c r="F23" s="37">
        <f>F24</f>
        <v>0</v>
      </c>
    </row>
    <row r="24" spans="1:6" s="41" customFormat="1" ht="15">
      <c r="A24" s="50">
        <v>205100</v>
      </c>
      <c r="B24" s="51" t="s">
        <v>36</v>
      </c>
      <c r="C24" s="90">
        <f t="shared" si="0"/>
        <v>51.4065</v>
      </c>
      <c r="D24" s="37"/>
      <c r="E24" s="88">
        <v>51.4065</v>
      </c>
      <c r="F24" s="37"/>
    </row>
    <row r="25" spans="1:6" s="41" customFormat="1" ht="30">
      <c r="A25" s="48">
        <v>208000</v>
      </c>
      <c r="B25" s="49" t="s">
        <v>75</v>
      </c>
      <c r="C25" s="12">
        <f t="shared" si="0"/>
        <v>1336.1039999999998</v>
      </c>
      <c r="D25" s="37">
        <f>SUM(D26:D27)</f>
        <v>-3039.9</v>
      </c>
      <c r="E25" s="37">
        <f>SUM(E26:E27)</f>
        <v>4376.004</v>
      </c>
      <c r="F25" s="37">
        <f>SUM(F26:F27)</f>
        <v>4376.004</v>
      </c>
    </row>
    <row r="26" spans="1:6" s="41" customFormat="1" ht="15">
      <c r="A26" s="50">
        <v>208100</v>
      </c>
      <c r="B26" s="51" t="s">
        <v>36</v>
      </c>
      <c r="C26" s="12">
        <f t="shared" si="0"/>
        <v>1336.1039999999998</v>
      </c>
      <c r="D26" s="37">
        <v>663.15</v>
      </c>
      <c r="E26" s="12">
        <v>672.954</v>
      </c>
      <c r="F26" s="37">
        <v>672.954</v>
      </c>
    </row>
    <row r="27" spans="1:6" ht="45">
      <c r="A27" s="50">
        <v>208400</v>
      </c>
      <c r="B27" s="51" t="s">
        <v>55</v>
      </c>
      <c r="C27" s="12">
        <f t="shared" si="0"/>
        <v>0</v>
      </c>
      <c r="D27" s="12">
        <v>-3703.05</v>
      </c>
      <c r="E27" s="12">
        <f>-D27</f>
        <v>3703.05</v>
      </c>
      <c r="F27" s="12">
        <f>E27</f>
        <v>3703.05</v>
      </c>
    </row>
    <row r="28" spans="1:6" ht="28.5">
      <c r="A28" s="46">
        <v>600000</v>
      </c>
      <c r="B28" s="47" t="s">
        <v>37</v>
      </c>
      <c r="C28" s="90">
        <f>C29+C32</f>
        <v>1387.5104999999999</v>
      </c>
      <c r="D28" s="12">
        <f>D29+D32</f>
        <v>-3039.9</v>
      </c>
      <c r="E28" s="90">
        <f>E29+E32</f>
        <v>4427.4105</v>
      </c>
      <c r="F28" s="12">
        <f>F29+F32</f>
        <v>4376.004</v>
      </c>
    </row>
    <row r="29" spans="1:6" s="39" customFormat="1" ht="45" hidden="1">
      <c r="A29" s="48">
        <v>601000</v>
      </c>
      <c r="B29" s="49" t="s">
        <v>49</v>
      </c>
      <c r="C29" s="37">
        <f>C30</f>
        <v>0</v>
      </c>
      <c r="D29" s="40">
        <f>D30</f>
        <v>0</v>
      </c>
      <c r="E29" s="40">
        <f>E30</f>
        <v>0</v>
      </c>
      <c r="F29" s="40">
        <f>F30</f>
        <v>0</v>
      </c>
    </row>
    <row r="30" spans="1:6" ht="30" hidden="1">
      <c r="A30" s="50">
        <v>601200</v>
      </c>
      <c r="B30" s="51" t="s">
        <v>50</v>
      </c>
      <c r="C30" s="12"/>
      <c r="D30" s="38"/>
      <c r="E30" s="38"/>
      <c r="F30" s="38"/>
    </row>
    <row r="31" spans="1:6" ht="15" hidden="1">
      <c r="A31" s="50">
        <v>601220</v>
      </c>
      <c r="B31" s="51" t="s">
        <v>51</v>
      </c>
      <c r="C31" s="12"/>
      <c r="D31" s="38"/>
      <c r="E31" s="38"/>
      <c r="F31" s="38"/>
    </row>
    <row r="32" spans="1:6" ht="15">
      <c r="A32" s="48">
        <v>602000</v>
      </c>
      <c r="B32" s="49" t="s">
        <v>38</v>
      </c>
      <c r="C32" s="90">
        <f>C33+C34</f>
        <v>1387.5104999999999</v>
      </c>
      <c r="D32" s="12">
        <f>D33+D34</f>
        <v>-3039.9</v>
      </c>
      <c r="E32" s="90">
        <f>E33+E34</f>
        <v>4427.4105</v>
      </c>
      <c r="F32" s="12">
        <f>F33+F34</f>
        <v>4376.004</v>
      </c>
    </row>
    <row r="33" spans="1:6" ht="15">
      <c r="A33" s="50">
        <v>602100</v>
      </c>
      <c r="B33" s="51" t="s">
        <v>36</v>
      </c>
      <c r="C33" s="90">
        <f>E33+D33</f>
        <v>1387.5104999999999</v>
      </c>
      <c r="D33" s="12">
        <f>D26</f>
        <v>663.15</v>
      </c>
      <c r="E33" s="90">
        <f>E26+E24</f>
        <v>724.3605</v>
      </c>
      <c r="F33" s="12">
        <f>F26</f>
        <v>672.954</v>
      </c>
    </row>
    <row r="34" spans="1:6" ht="45">
      <c r="A34" s="50">
        <v>602400</v>
      </c>
      <c r="B34" s="51" t="s">
        <v>55</v>
      </c>
      <c r="C34" s="12">
        <f>SUM(D34:E34)</f>
        <v>0</v>
      </c>
      <c r="D34" s="12">
        <f>D27</f>
        <v>-3703.05</v>
      </c>
      <c r="E34" s="12">
        <f>E27</f>
        <v>3703.05</v>
      </c>
      <c r="F34" s="12">
        <f>E34</f>
        <v>3703.05</v>
      </c>
    </row>
    <row r="35" spans="1:6" ht="13.5">
      <c r="A35" s="42"/>
      <c r="B35" s="42"/>
      <c r="C35" s="43"/>
      <c r="D35" s="42"/>
      <c r="E35" s="42"/>
      <c r="F35" s="42"/>
    </row>
    <row r="36" spans="1:6" ht="13.5">
      <c r="A36" s="42"/>
      <c r="B36" s="42"/>
      <c r="C36" s="43"/>
      <c r="D36" s="42"/>
      <c r="E36" s="42"/>
      <c r="F36" s="42"/>
    </row>
    <row r="39" spans="1:6" ht="13.5">
      <c r="A39" s="102" t="s">
        <v>154</v>
      </c>
      <c r="B39" s="102"/>
      <c r="C39" s="102"/>
      <c r="D39" s="102"/>
      <c r="E39" s="102"/>
      <c r="F39" s="102"/>
    </row>
  </sheetData>
  <sheetProtection/>
  <mergeCells count="13">
    <mergeCell ref="A6:F6"/>
    <mergeCell ref="A7:F7"/>
    <mergeCell ref="A8:F8"/>
    <mergeCell ref="A39:F39"/>
    <mergeCell ref="C1:F1"/>
    <mergeCell ref="C2:F2"/>
    <mergeCell ref="C3:F3"/>
    <mergeCell ref="E13:F13"/>
    <mergeCell ref="D13:D14"/>
    <mergeCell ref="E12:F12"/>
    <mergeCell ref="A13:A14"/>
    <mergeCell ref="B13:B14"/>
    <mergeCell ref="C13:C14"/>
  </mergeCells>
  <printOptions/>
  <pageMargins left="1.1023622047244095" right="0.31496062992125984" top="0.7480314960629921" bottom="0.35433070866141736" header="0.31496062992125984" footer="0.31496062992125984"/>
  <pageSetup fitToHeight="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4"/>
  <sheetViews>
    <sheetView zoomScalePageLayoutView="0" workbookViewId="0" topLeftCell="A1">
      <selection activeCell="L3" sqref="L3"/>
    </sheetView>
  </sheetViews>
  <sheetFormatPr defaultColWidth="11.7109375" defaultRowHeight="15"/>
  <cols>
    <col min="1" max="1" width="7.421875" style="2" customWidth="1"/>
    <col min="2" max="2" width="7.28125" style="2" customWidth="1"/>
    <col min="3" max="3" width="6.57421875" style="2" customWidth="1"/>
    <col min="4" max="4" width="27.00390625" style="94" customWidth="1"/>
    <col min="5" max="8" width="8.28125" style="2" customWidth="1"/>
    <col min="9" max="9" width="6.421875" style="2" customWidth="1"/>
    <col min="10" max="10" width="8.8515625" style="2" customWidth="1"/>
    <col min="11" max="11" width="9.140625" style="2" customWidth="1"/>
    <col min="12" max="12" width="5.7109375" style="2" customWidth="1"/>
    <col min="13" max="13" width="4.8515625" style="2" customWidth="1"/>
    <col min="14" max="14" width="7.421875" style="2" customWidth="1"/>
    <col min="15" max="15" width="8.28125" style="2" customWidth="1"/>
    <col min="16" max="16" width="9.8515625" style="2" customWidth="1"/>
    <col min="17" max="16384" width="11.7109375" style="2" customWidth="1"/>
  </cols>
  <sheetData>
    <row r="1" spans="14:16" ht="13.5" customHeight="1">
      <c r="N1" s="125" t="s">
        <v>25</v>
      </c>
      <c r="O1" s="125"/>
      <c r="P1" s="125"/>
    </row>
    <row r="2" spans="13:16" ht="13.5" customHeight="1">
      <c r="M2" s="125" t="s">
        <v>162</v>
      </c>
      <c r="N2" s="125"/>
      <c r="O2" s="125"/>
      <c r="P2" s="125"/>
    </row>
    <row r="3" spans="13:16" ht="13.5" customHeight="1">
      <c r="M3" s="125" t="s">
        <v>180</v>
      </c>
      <c r="N3" s="125"/>
      <c r="O3" s="125"/>
      <c r="P3" s="125"/>
    </row>
    <row r="4" ht="3.75" customHeight="1"/>
    <row r="5" spans="2:16" ht="14.25">
      <c r="B5" s="126" t="s">
        <v>53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</row>
    <row r="6" spans="2:16" ht="14.25">
      <c r="B6" s="126" t="s">
        <v>108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</row>
    <row r="7" ht="2.25" customHeight="1"/>
    <row r="8" ht="13.5">
      <c r="P8" s="2" t="s">
        <v>4</v>
      </c>
    </row>
    <row r="9" spans="1:16" s="94" customFormat="1" ht="13.5" customHeight="1">
      <c r="A9" s="117" t="s">
        <v>169</v>
      </c>
      <c r="B9" s="117" t="s">
        <v>5</v>
      </c>
      <c r="C9" s="117" t="s">
        <v>52</v>
      </c>
      <c r="D9" s="112" t="s">
        <v>170</v>
      </c>
      <c r="E9" s="115" t="s">
        <v>6</v>
      </c>
      <c r="F9" s="122"/>
      <c r="G9" s="122"/>
      <c r="H9" s="122"/>
      <c r="I9" s="116"/>
      <c r="J9" s="115" t="s">
        <v>15</v>
      </c>
      <c r="K9" s="122"/>
      <c r="L9" s="122"/>
      <c r="M9" s="122"/>
      <c r="N9" s="122"/>
      <c r="O9" s="116"/>
      <c r="P9" s="112" t="s">
        <v>14</v>
      </c>
    </row>
    <row r="10" spans="1:16" s="94" customFormat="1" ht="12.75" customHeight="1">
      <c r="A10" s="124"/>
      <c r="B10" s="124"/>
      <c r="C10" s="124"/>
      <c r="D10" s="113"/>
      <c r="E10" s="112" t="s">
        <v>7</v>
      </c>
      <c r="F10" s="119" t="s">
        <v>11</v>
      </c>
      <c r="G10" s="115" t="s">
        <v>8</v>
      </c>
      <c r="H10" s="116"/>
      <c r="I10" s="119" t="s">
        <v>12</v>
      </c>
      <c r="J10" s="117" t="s">
        <v>7</v>
      </c>
      <c r="K10" s="119" t="s">
        <v>11</v>
      </c>
      <c r="L10" s="115" t="s">
        <v>8</v>
      </c>
      <c r="M10" s="116"/>
      <c r="N10" s="119" t="s">
        <v>12</v>
      </c>
      <c r="O10" s="95" t="s">
        <v>8</v>
      </c>
      <c r="P10" s="113"/>
    </row>
    <row r="11" spans="1:16" s="94" customFormat="1" ht="12.75" customHeight="1">
      <c r="A11" s="124"/>
      <c r="B11" s="124"/>
      <c r="C11" s="124"/>
      <c r="D11" s="113"/>
      <c r="E11" s="113"/>
      <c r="F11" s="120"/>
      <c r="G11" s="117" t="s">
        <v>9</v>
      </c>
      <c r="H11" s="117" t="s">
        <v>10</v>
      </c>
      <c r="I11" s="120"/>
      <c r="J11" s="124"/>
      <c r="K11" s="120"/>
      <c r="L11" s="117" t="s">
        <v>9</v>
      </c>
      <c r="M11" s="117" t="s">
        <v>10</v>
      </c>
      <c r="N11" s="120"/>
      <c r="O11" s="117" t="s">
        <v>13</v>
      </c>
      <c r="P11" s="113"/>
    </row>
    <row r="12" spans="1:16" s="94" customFormat="1" ht="50.25" customHeight="1">
      <c r="A12" s="118"/>
      <c r="B12" s="118"/>
      <c r="C12" s="118"/>
      <c r="D12" s="114"/>
      <c r="E12" s="114"/>
      <c r="F12" s="121"/>
      <c r="G12" s="118"/>
      <c r="H12" s="118"/>
      <c r="I12" s="121"/>
      <c r="J12" s="118"/>
      <c r="K12" s="121"/>
      <c r="L12" s="118"/>
      <c r="M12" s="118"/>
      <c r="N12" s="121"/>
      <c r="O12" s="118"/>
      <c r="P12" s="114"/>
    </row>
    <row r="13" spans="1:16" s="5" customFormat="1" ht="14.25">
      <c r="A13" s="70"/>
      <c r="B13" s="71" t="s">
        <v>69</v>
      </c>
      <c r="C13" s="71"/>
      <c r="D13" s="96" t="s">
        <v>16</v>
      </c>
      <c r="E13" s="72">
        <f>SUM(E14:E15)</f>
        <v>7464.02</v>
      </c>
      <c r="F13" s="72">
        <f>SUM(F14:F15)</f>
        <v>7464.02</v>
      </c>
      <c r="G13" s="72">
        <f aca="true" t="shared" si="0" ref="G13:P13">SUM(G14:G15)</f>
        <v>6186.06</v>
      </c>
      <c r="H13" s="72">
        <f t="shared" si="0"/>
        <v>307.36</v>
      </c>
      <c r="I13" s="72">
        <f t="shared" si="0"/>
        <v>0</v>
      </c>
      <c r="J13" s="86">
        <f t="shared" si="0"/>
        <v>0.64509</v>
      </c>
      <c r="K13" s="86">
        <f t="shared" si="0"/>
        <v>0.64509</v>
      </c>
      <c r="L13" s="72">
        <f t="shared" si="0"/>
        <v>0</v>
      </c>
      <c r="M13" s="72">
        <f t="shared" si="0"/>
        <v>0</v>
      </c>
      <c r="N13" s="72">
        <f t="shared" si="0"/>
        <v>0</v>
      </c>
      <c r="O13" s="72">
        <f t="shared" si="0"/>
        <v>0</v>
      </c>
      <c r="P13" s="86">
        <f t="shared" si="0"/>
        <v>7464.66509</v>
      </c>
    </row>
    <row r="14" spans="1:16" ht="60">
      <c r="A14" s="3"/>
      <c r="B14" s="22" t="s">
        <v>109</v>
      </c>
      <c r="C14" s="22" t="s">
        <v>54</v>
      </c>
      <c r="D14" s="97" t="s">
        <v>121</v>
      </c>
      <c r="E14" s="16">
        <f>F14</f>
        <v>7454.02</v>
      </c>
      <c r="F14" s="16">
        <v>7454.02</v>
      </c>
      <c r="G14" s="16">
        <v>6186.06</v>
      </c>
      <c r="H14" s="16">
        <v>307.36</v>
      </c>
      <c r="I14" s="16"/>
      <c r="J14" s="87">
        <f>N14+K14</f>
        <v>0.64509</v>
      </c>
      <c r="K14" s="87">
        <v>0.64509</v>
      </c>
      <c r="L14" s="16"/>
      <c r="M14" s="16"/>
      <c r="N14" s="16">
        <f>O14</f>
        <v>0</v>
      </c>
      <c r="O14" s="16"/>
      <c r="P14" s="87">
        <f>E14+J14</f>
        <v>7454.66509</v>
      </c>
    </row>
    <row r="15" spans="1:16" ht="13.5">
      <c r="A15" s="3"/>
      <c r="B15" s="22" t="s">
        <v>73</v>
      </c>
      <c r="C15" s="22" t="s">
        <v>85</v>
      </c>
      <c r="D15" s="97" t="s">
        <v>122</v>
      </c>
      <c r="E15" s="16">
        <f>F15</f>
        <v>10</v>
      </c>
      <c r="F15" s="16">
        <v>10</v>
      </c>
      <c r="G15" s="16"/>
      <c r="H15" s="16"/>
      <c r="I15" s="16"/>
      <c r="J15" s="16">
        <f>N15</f>
        <v>0</v>
      </c>
      <c r="K15" s="16"/>
      <c r="L15" s="16"/>
      <c r="M15" s="16"/>
      <c r="N15" s="16"/>
      <c r="O15" s="16"/>
      <c r="P15" s="16">
        <f>E15+J15</f>
        <v>10</v>
      </c>
    </row>
    <row r="16" spans="1:16" ht="4.5" customHeight="1">
      <c r="A16" s="3"/>
      <c r="B16" s="22"/>
      <c r="C16" s="22"/>
      <c r="D16" s="98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s="5" customFormat="1" ht="14.25">
      <c r="A17" s="70"/>
      <c r="B17" s="71" t="s">
        <v>70</v>
      </c>
      <c r="C17" s="71"/>
      <c r="D17" s="96" t="s">
        <v>17</v>
      </c>
      <c r="E17" s="72">
        <f>E18</f>
        <v>14147.13</v>
      </c>
      <c r="F17" s="72">
        <f>F18</f>
        <v>14147.13</v>
      </c>
      <c r="G17" s="72">
        <f aca="true" t="shared" si="1" ref="G17:P17">G18</f>
        <v>10977.23</v>
      </c>
      <c r="H17" s="72">
        <f t="shared" si="1"/>
        <v>2819.7</v>
      </c>
      <c r="I17" s="72"/>
      <c r="J17" s="72">
        <f t="shared" si="1"/>
        <v>1230.32326</v>
      </c>
      <c r="K17" s="72">
        <f t="shared" si="1"/>
        <v>1230.32326</v>
      </c>
      <c r="L17" s="70">
        <f t="shared" si="1"/>
        <v>0</v>
      </c>
      <c r="M17" s="70">
        <f t="shared" si="1"/>
        <v>0</v>
      </c>
      <c r="N17" s="72">
        <f t="shared" si="1"/>
        <v>0</v>
      </c>
      <c r="O17" s="72">
        <f t="shared" si="1"/>
        <v>0</v>
      </c>
      <c r="P17" s="86">
        <f t="shared" si="1"/>
        <v>15377.453259999998</v>
      </c>
    </row>
    <row r="18" spans="1:16" ht="13.5">
      <c r="A18" s="3"/>
      <c r="B18" s="22" t="s">
        <v>87</v>
      </c>
      <c r="C18" s="22" t="s">
        <v>65</v>
      </c>
      <c r="D18" s="98" t="s">
        <v>123</v>
      </c>
      <c r="E18" s="16">
        <f>F18</f>
        <v>14147.13</v>
      </c>
      <c r="F18" s="16">
        <v>14147.13</v>
      </c>
      <c r="G18" s="16">
        <v>10977.23</v>
      </c>
      <c r="H18" s="16">
        <v>2819.7</v>
      </c>
      <c r="I18" s="16"/>
      <c r="J18" s="87">
        <f>K18+N18</f>
        <v>1230.32326</v>
      </c>
      <c r="K18" s="87">
        <v>1230.32326</v>
      </c>
      <c r="L18" s="3"/>
      <c r="M18" s="3"/>
      <c r="N18" s="16"/>
      <c r="O18" s="16"/>
      <c r="P18" s="87">
        <f>E18+J18</f>
        <v>15377.453259999998</v>
      </c>
    </row>
    <row r="19" spans="1:16" ht="5.25" customHeight="1">
      <c r="A19" s="3"/>
      <c r="B19" s="22"/>
      <c r="C19" s="22"/>
      <c r="D19" s="98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s="5" customFormat="1" ht="14.25">
      <c r="A20" s="70"/>
      <c r="B20" s="71" t="s">
        <v>104</v>
      </c>
      <c r="C20" s="71"/>
      <c r="D20" s="96" t="s">
        <v>18</v>
      </c>
      <c r="E20" s="72">
        <f>SUM(E21:E24)</f>
        <v>508.2</v>
      </c>
      <c r="F20" s="72">
        <f>SUM(F21:F24)</f>
        <v>508.2</v>
      </c>
      <c r="G20" s="72">
        <f aca="true" t="shared" si="2" ref="G20:O20">SUM(G21:G24)</f>
        <v>58.2</v>
      </c>
      <c r="H20" s="72">
        <f t="shared" si="2"/>
        <v>0</v>
      </c>
      <c r="I20" s="72"/>
      <c r="J20" s="72">
        <f t="shared" si="2"/>
        <v>58.2</v>
      </c>
      <c r="K20" s="72">
        <f t="shared" si="2"/>
        <v>58.2</v>
      </c>
      <c r="L20" s="72">
        <f t="shared" si="2"/>
        <v>58.2</v>
      </c>
      <c r="M20" s="72">
        <f t="shared" si="2"/>
        <v>0</v>
      </c>
      <c r="N20" s="72">
        <f t="shared" si="2"/>
        <v>0</v>
      </c>
      <c r="O20" s="72">
        <f t="shared" si="2"/>
        <v>0</v>
      </c>
      <c r="P20" s="73">
        <f>E20+J20</f>
        <v>566.4</v>
      </c>
    </row>
    <row r="21" spans="1:16" ht="60" customHeight="1">
      <c r="A21" s="3"/>
      <c r="B21" s="22" t="s">
        <v>125</v>
      </c>
      <c r="C21" s="22" t="s">
        <v>88</v>
      </c>
      <c r="D21" s="98" t="s">
        <v>89</v>
      </c>
      <c r="E21" s="16">
        <f>F21</f>
        <v>40</v>
      </c>
      <c r="F21" s="16">
        <v>40</v>
      </c>
      <c r="G21" s="3"/>
      <c r="H21" s="3"/>
      <c r="I21" s="3"/>
      <c r="J21" s="3"/>
      <c r="K21" s="3"/>
      <c r="L21" s="3"/>
      <c r="M21" s="3"/>
      <c r="N21" s="3"/>
      <c r="O21" s="3"/>
      <c r="P21" s="16">
        <f>E21+J21</f>
        <v>40</v>
      </c>
    </row>
    <row r="22" spans="1:16" ht="36">
      <c r="A22" s="3"/>
      <c r="B22" s="22" t="s">
        <v>149</v>
      </c>
      <c r="C22" s="22" t="s">
        <v>124</v>
      </c>
      <c r="D22" s="98" t="s">
        <v>150</v>
      </c>
      <c r="E22" s="16">
        <f>F22</f>
        <v>270</v>
      </c>
      <c r="F22" s="16">
        <v>270</v>
      </c>
      <c r="G22" s="3"/>
      <c r="H22" s="3"/>
      <c r="I22" s="3"/>
      <c r="J22" s="3">
        <f>K22</f>
        <v>0</v>
      </c>
      <c r="K22" s="3"/>
      <c r="L22" s="3"/>
      <c r="M22" s="3"/>
      <c r="N22" s="3"/>
      <c r="O22" s="3"/>
      <c r="P22" s="16">
        <f>E22+J22</f>
        <v>270</v>
      </c>
    </row>
    <row r="23" spans="1:16" ht="25.5" customHeight="1">
      <c r="A23" s="3"/>
      <c r="B23" s="22" t="s">
        <v>151</v>
      </c>
      <c r="C23" s="22" t="s">
        <v>86</v>
      </c>
      <c r="D23" s="98" t="s">
        <v>79</v>
      </c>
      <c r="E23" s="16">
        <f>F23</f>
        <v>58.2</v>
      </c>
      <c r="F23" s="16">
        <v>58.2</v>
      </c>
      <c r="G23" s="3">
        <v>58.2</v>
      </c>
      <c r="H23" s="3"/>
      <c r="I23" s="3"/>
      <c r="J23" s="3">
        <f>K23</f>
        <v>58.2</v>
      </c>
      <c r="K23" s="3">
        <v>58.2</v>
      </c>
      <c r="L23" s="3">
        <v>58.2</v>
      </c>
      <c r="M23" s="3"/>
      <c r="N23" s="3"/>
      <c r="O23" s="3"/>
      <c r="P23" s="16">
        <f>E23+J23</f>
        <v>116.4</v>
      </c>
    </row>
    <row r="24" spans="1:16" ht="24">
      <c r="A24" s="3"/>
      <c r="B24" s="22" t="s">
        <v>152</v>
      </c>
      <c r="C24" s="22" t="s">
        <v>66</v>
      </c>
      <c r="D24" s="98" t="s">
        <v>153</v>
      </c>
      <c r="E24" s="16">
        <f>F24</f>
        <v>140</v>
      </c>
      <c r="F24" s="16">
        <v>140</v>
      </c>
      <c r="G24" s="3"/>
      <c r="H24" s="3"/>
      <c r="I24" s="3"/>
      <c r="J24" s="3"/>
      <c r="K24" s="3"/>
      <c r="L24" s="3"/>
      <c r="M24" s="3"/>
      <c r="N24" s="3"/>
      <c r="O24" s="3"/>
      <c r="P24" s="16">
        <f>E24+J24</f>
        <v>140</v>
      </c>
    </row>
    <row r="25" spans="1:16" ht="3.75" customHeight="1">
      <c r="A25" s="3"/>
      <c r="B25" s="22"/>
      <c r="C25" s="22"/>
      <c r="D25" s="98"/>
      <c r="E25" s="16"/>
      <c r="F25" s="16"/>
      <c r="G25" s="3"/>
      <c r="H25" s="3"/>
      <c r="I25" s="3"/>
      <c r="J25" s="3"/>
      <c r="K25" s="3"/>
      <c r="L25" s="3"/>
      <c r="M25" s="3"/>
      <c r="N25" s="3"/>
      <c r="O25" s="3"/>
      <c r="P25" s="16"/>
    </row>
    <row r="26" spans="1:16" s="5" customFormat="1" ht="14.25">
      <c r="A26" s="70"/>
      <c r="B26" s="71" t="s">
        <v>105</v>
      </c>
      <c r="C26" s="71"/>
      <c r="D26" s="96" t="s">
        <v>126</v>
      </c>
      <c r="E26" s="72">
        <f>E27+E28</f>
        <v>2529.5</v>
      </c>
      <c r="F26" s="72">
        <f aca="true" t="shared" si="3" ref="F26:P26">F27+F28</f>
        <v>2529.5</v>
      </c>
      <c r="G26" s="72">
        <f t="shared" si="3"/>
        <v>1345.71</v>
      </c>
      <c r="H26" s="72">
        <f t="shared" si="3"/>
        <v>729.18</v>
      </c>
      <c r="I26" s="72">
        <f t="shared" si="3"/>
        <v>0</v>
      </c>
      <c r="J26" s="86">
        <f t="shared" si="3"/>
        <v>424.56723</v>
      </c>
      <c r="K26" s="86">
        <f t="shared" si="3"/>
        <v>1.43723</v>
      </c>
      <c r="L26" s="72">
        <f t="shared" si="3"/>
        <v>0</v>
      </c>
      <c r="M26" s="72">
        <f t="shared" si="3"/>
        <v>0</v>
      </c>
      <c r="N26" s="72">
        <f t="shared" si="3"/>
        <v>423.13</v>
      </c>
      <c r="O26" s="72">
        <f t="shared" si="3"/>
        <v>423.13</v>
      </c>
      <c r="P26" s="86">
        <f t="shared" si="3"/>
        <v>2954.06723</v>
      </c>
    </row>
    <row r="27" spans="1:16" ht="36">
      <c r="A27" s="3"/>
      <c r="B27" s="22" t="s">
        <v>127</v>
      </c>
      <c r="C27" s="22" t="s">
        <v>68</v>
      </c>
      <c r="D27" s="98" t="s">
        <v>128</v>
      </c>
      <c r="E27" s="16">
        <f>F27</f>
        <v>2214</v>
      </c>
      <c r="F27" s="16">
        <v>2214</v>
      </c>
      <c r="G27" s="16">
        <v>1345.71</v>
      </c>
      <c r="H27" s="16">
        <v>729.18</v>
      </c>
      <c r="I27" s="3"/>
      <c r="J27" s="87">
        <f>N27+K27</f>
        <v>424.19789</v>
      </c>
      <c r="K27" s="3">
        <v>1.06789</v>
      </c>
      <c r="L27" s="3"/>
      <c r="M27" s="3"/>
      <c r="N27" s="16">
        <f>O27</f>
        <v>423.13</v>
      </c>
      <c r="O27" s="16">
        <v>423.13</v>
      </c>
      <c r="P27" s="87">
        <f>E27+J27</f>
        <v>2638.19789</v>
      </c>
    </row>
    <row r="28" spans="1:16" ht="13.5">
      <c r="A28" s="3"/>
      <c r="B28" s="22" t="s">
        <v>155</v>
      </c>
      <c r="C28" s="22" t="s">
        <v>156</v>
      </c>
      <c r="D28" s="98" t="s">
        <v>157</v>
      </c>
      <c r="E28" s="16">
        <f>F28</f>
        <v>315.5</v>
      </c>
      <c r="F28" s="16">
        <v>315.5</v>
      </c>
      <c r="G28" s="16"/>
      <c r="H28" s="16"/>
      <c r="I28" s="3"/>
      <c r="J28" s="87">
        <f>N28+K28</f>
        <v>0.36934</v>
      </c>
      <c r="K28" s="3">
        <v>0.36934</v>
      </c>
      <c r="L28" s="3"/>
      <c r="M28" s="3"/>
      <c r="N28" s="16"/>
      <c r="O28" s="16"/>
      <c r="P28" s="87">
        <f>E28+J28</f>
        <v>315.86934</v>
      </c>
    </row>
    <row r="29" spans="1:16" ht="4.5" customHeight="1">
      <c r="A29" s="3"/>
      <c r="B29" s="22"/>
      <c r="C29" s="22"/>
      <c r="D29" s="98"/>
      <c r="E29" s="16"/>
      <c r="F29" s="16"/>
      <c r="G29" s="16"/>
      <c r="H29" s="16"/>
      <c r="I29" s="3"/>
      <c r="J29" s="16"/>
      <c r="K29" s="3"/>
      <c r="L29" s="3"/>
      <c r="M29" s="3"/>
      <c r="N29" s="16"/>
      <c r="O29" s="16"/>
      <c r="P29" s="16"/>
    </row>
    <row r="30" spans="1:16" s="5" customFormat="1" ht="14.25">
      <c r="A30" s="70"/>
      <c r="B30" s="71" t="s">
        <v>158</v>
      </c>
      <c r="C30" s="71"/>
      <c r="D30" s="96" t="s">
        <v>159</v>
      </c>
      <c r="E30" s="72">
        <f>E31</f>
        <v>70.2</v>
      </c>
      <c r="F30" s="72">
        <f aca="true" t="shared" si="4" ref="F30:P30">F31</f>
        <v>70.2</v>
      </c>
      <c r="G30" s="72">
        <f t="shared" si="4"/>
        <v>0</v>
      </c>
      <c r="H30" s="72">
        <f t="shared" si="4"/>
        <v>0</v>
      </c>
      <c r="I30" s="72">
        <f t="shared" si="4"/>
        <v>0</v>
      </c>
      <c r="J30" s="72">
        <f t="shared" si="4"/>
        <v>0</v>
      </c>
      <c r="K30" s="72">
        <f t="shared" si="4"/>
        <v>0</v>
      </c>
      <c r="L30" s="72">
        <f t="shared" si="4"/>
        <v>0</v>
      </c>
      <c r="M30" s="72">
        <f t="shared" si="4"/>
        <v>0</v>
      </c>
      <c r="N30" s="72">
        <f t="shared" si="4"/>
        <v>0</v>
      </c>
      <c r="O30" s="72">
        <f t="shared" si="4"/>
        <v>0</v>
      </c>
      <c r="P30" s="72">
        <f t="shared" si="4"/>
        <v>70.2</v>
      </c>
    </row>
    <row r="31" spans="1:16" ht="48.75" customHeight="1">
      <c r="A31" s="3"/>
      <c r="B31" s="22" t="s">
        <v>160</v>
      </c>
      <c r="C31" s="22" t="s">
        <v>161</v>
      </c>
      <c r="D31" s="98" t="s">
        <v>171</v>
      </c>
      <c r="E31" s="16">
        <f>F31</f>
        <v>70.2</v>
      </c>
      <c r="F31" s="16">
        <v>70.2</v>
      </c>
      <c r="G31" s="16"/>
      <c r="H31" s="16"/>
      <c r="I31" s="3"/>
      <c r="J31" s="16">
        <f>N31</f>
        <v>0</v>
      </c>
      <c r="K31" s="3"/>
      <c r="L31" s="3"/>
      <c r="M31" s="3"/>
      <c r="N31" s="16"/>
      <c r="O31" s="16"/>
      <c r="P31" s="16">
        <f>E31+J31</f>
        <v>70.2</v>
      </c>
    </row>
    <row r="32" spans="1:16" ht="4.5" customHeight="1">
      <c r="A32" s="3"/>
      <c r="B32" s="22"/>
      <c r="C32" s="22"/>
      <c r="D32" s="98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s="5" customFormat="1" ht="14.25">
      <c r="A33" s="70"/>
      <c r="B33" s="71" t="s">
        <v>106</v>
      </c>
      <c r="C33" s="71"/>
      <c r="D33" s="96" t="s">
        <v>19</v>
      </c>
      <c r="E33" s="72">
        <f>SUM(E34:E39)</f>
        <v>5239.15</v>
      </c>
      <c r="F33" s="72">
        <f aca="true" t="shared" si="5" ref="F33:P33">SUM(F34:F39)</f>
        <v>5239.15</v>
      </c>
      <c r="G33" s="72">
        <f t="shared" si="5"/>
        <v>0</v>
      </c>
      <c r="H33" s="72">
        <f t="shared" si="5"/>
        <v>635</v>
      </c>
      <c r="I33" s="72">
        <f t="shared" si="5"/>
        <v>0</v>
      </c>
      <c r="J33" s="86">
        <f t="shared" si="5"/>
        <v>829.00092</v>
      </c>
      <c r="K33" s="86">
        <f t="shared" si="5"/>
        <v>9.00092</v>
      </c>
      <c r="L33" s="72">
        <f t="shared" si="5"/>
        <v>0</v>
      </c>
      <c r="M33" s="72">
        <f t="shared" si="5"/>
        <v>0</v>
      </c>
      <c r="N33" s="72">
        <f t="shared" si="5"/>
        <v>820</v>
      </c>
      <c r="O33" s="72">
        <f t="shared" si="5"/>
        <v>820</v>
      </c>
      <c r="P33" s="86">
        <f t="shared" si="5"/>
        <v>6068.15092</v>
      </c>
    </row>
    <row r="34" spans="1:16" ht="24">
      <c r="A34" s="3"/>
      <c r="B34" s="22" t="s">
        <v>129</v>
      </c>
      <c r="C34" s="22" t="s">
        <v>67</v>
      </c>
      <c r="D34" s="98" t="s">
        <v>130</v>
      </c>
      <c r="E34" s="16">
        <f aca="true" t="shared" si="6" ref="E34:E39">F34</f>
        <v>1500</v>
      </c>
      <c r="F34" s="16">
        <v>1500</v>
      </c>
      <c r="G34" s="3"/>
      <c r="H34" s="3"/>
      <c r="I34" s="3"/>
      <c r="J34" s="16">
        <f>K34+O34</f>
        <v>0</v>
      </c>
      <c r="K34" s="3"/>
      <c r="L34" s="3"/>
      <c r="M34" s="3"/>
      <c r="N34" s="16"/>
      <c r="O34" s="16"/>
      <c r="P34" s="16">
        <f aca="true" t="shared" si="7" ref="P34:P39">E34+J34</f>
        <v>1500</v>
      </c>
    </row>
    <row r="35" spans="1:16" ht="48" hidden="1">
      <c r="A35" s="3"/>
      <c r="B35" s="22" t="s">
        <v>131</v>
      </c>
      <c r="C35" s="22" t="s">
        <v>84</v>
      </c>
      <c r="D35" s="98" t="s">
        <v>132</v>
      </c>
      <c r="E35" s="16">
        <f t="shared" si="6"/>
        <v>0</v>
      </c>
      <c r="F35" s="3"/>
      <c r="G35" s="3"/>
      <c r="H35" s="3"/>
      <c r="I35" s="3"/>
      <c r="J35" s="16">
        <f>K35+O35</f>
        <v>0</v>
      </c>
      <c r="K35" s="3"/>
      <c r="L35" s="3"/>
      <c r="M35" s="3"/>
      <c r="N35" s="16"/>
      <c r="O35" s="16"/>
      <c r="P35" s="16">
        <f t="shared" si="7"/>
        <v>0</v>
      </c>
    </row>
    <row r="36" spans="1:16" ht="13.5">
      <c r="A36" s="3"/>
      <c r="B36" s="22" t="s">
        <v>133</v>
      </c>
      <c r="C36" s="22" t="s">
        <v>67</v>
      </c>
      <c r="D36" s="98" t="s">
        <v>116</v>
      </c>
      <c r="E36" s="16">
        <f t="shared" si="6"/>
        <v>3739.15</v>
      </c>
      <c r="F36" s="16">
        <v>3739.15</v>
      </c>
      <c r="G36" s="16"/>
      <c r="H36" s="16">
        <v>635</v>
      </c>
      <c r="I36" s="3"/>
      <c r="J36" s="87">
        <f>K36+O36</f>
        <v>829.00092</v>
      </c>
      <c r="K36" s="3">
        <v>9.00092</v>
      </c>
      <c r="L36" s="3"/>
      <c r="M36" s="3"/>
      <c r="N36" s="16">
        <f>O36</f>
        <v>820</v>
      </c>
      <c r="O36" s="16">
        <f>'додаток 3'!F33</f>
        <v>820</v>
      </c>
      <c r="P36" s="87">
        <f t="shared" si="7"/>
        <v>4568.15092</v>
      </c>
    </row>
    <row r="37" spans="1:16" ht="24" customHeight="1" hidden="1">
      <c r="A37" s="3"/>
      <c r="B37" s="22"/>
      <c r="C37" s="22"/>
      <c r="D37" s="98"/>
      <c r="E37" s="16">
        <f t="shared" si="6"/>
        <v>0</v>
      </c>
      <c r="F37" s="16"/>
      <c r="G37" s="3"/>
      <c r="H37" s="3"/>
      <c r="I37" s="3"/>
      <c r="J37" s="16">
        <f>K37+O37</f>
        <v>0</v>
      </c>
      <c r="K37" s="3"/>
      <c r="L37" s="3"/>
      <c r="M37" s="3"/>
      <c r="N37" s="16"/>
      <c r="O37" s="16"/>
      <c r="P37" s="16">
        <f t="shared" si="7"/>
        <v>0</v>
      </c>
    </row>
    <row r="38" spans="1:16" ht="13.5" hidden="1">
      <c r="A38" s="3"/>
      <c r="B38" s="22"/>
      <c r="C38" s="22"/>
      <c r="D38" s="98"/>
      <c r="E38" s="16">
        <f t="shared" si="6"/>
        <v>0</v>
      </c>
      <c r="F38" s="3"/>
      <c r="G38" s="3"/>
      <c r="H38" s="3"/>
      <c r="I38" s="16"/>
      <c r="J38" s="16">
        <f>K38+O38</f>
        <v>0</v>
      </c>
      <c r="K38" s="3"/>
      <c r="L38" s="3"/>
      <c r="M38" s="3"/>
      <c r="N38" s="16"/>
      <c r="O38" s="16"/>
      <c r="P38" s="16">
        <f t="shared" si="7"/>
        <v>0</v>
      </c>
    </row>
    <row r="39" spans="1:16" ht="13.5" hidden="1">
      <c r="A39" s="3"/>
      <c r="B39" s="22"/>
      <c r="C39" s="22"/>
      <c r="D39" s="98"/>
      <c r="E39" s="16">
        <f t="shared" si="6"/>
        <v>0</v>
      </c>
      <c r="F39" s="16"/>
      <c r="G39" s="3"/>
      <c r="H39" s="3"/>
      <c r="I39" s="3"/>
      <c r="J39" s="3"/>
      <c r="K39" s="3"/>
      <c r="L39" s="3"/>
      <c r="M39" s="3"/>
      <c r="N39" s="3"/>
      <c r="O39" s="3"/>
      <c r="P39" s="16">
        <f t="shared" si="7"/>
        <v>0</v>
      </c>
    </row>
    <row r="40" spans="1:16" ht="3" customHeight="1">
      <c r="A40" s="3"/>
      <c r="B40" s="22"/>
      <c r="C40" s="22"/>
      <c r="D40" s="98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s="5" customFormat="1" ht="14.25">
      <c r="A41" s="70"/>
      <c r="B41" s="71" t="s">
        <v>134</v>
      </c>
      <c r="C41" s="71"/>
      <c r="D41" s="96" t="s">
        <v>172</v>
      </c>
      <c r="E41" s="72">
        <f>E42</f>
        <v>60</v>
      </c>
      <c r="F41" s="72">
        <f>F42</f>
        <v>60</v>
      </c>
      <c r="G41" s="72">
        <f aca="true" t="shared" si="8" ref="G41:P41">G42</f>
        <v>0</v>
      </c>
      <c r="H41" s="70">
        <f t="shared" si="8"/>
        <v>0</v>
      </c>
      <c r="I41" s="70"/>
      <c r="J41" s="72">
        <f t="shared" si="8"/>
        <v>0</v>
      </c>
      <c r="K41" s="70">
        <f t="shared" si="8"/>
        <v>0</v>
      </c>
      <c r="L41" s="70">
        <f t="shared" si="8"/>
        <v>0</v>
      </c>
      <c r="M41" s="70">
        <f t="shared" si="8"/>
        <v>0</v>
      </c>
      <c r="N41" s="72">
        <f t="shared" si="8"/>
        <v>0</v>
      </c>
      <c r="O41" s="72">
        <f t="shared" si="8"/>
        <v>0</v>
      </c>
      <c r="P41" s="72">
        <f t="shared" si="8"/>
        <v>60</v>
      </c>
    </row>
    <row r="42" spans="1:16" ht="13.5">
      <c r="A42" s="3"/>
      <c r="B42" s="22" t="s">
        <v>135</v>
      </c>
      <c r="C42" s="22" t="s">
        <v>92</v>
      </c>
      <c r="D42" s="98" t="s">
        <v>136</v>
      </c>
      <c r="E42" s="16">
        <f>F42</f>
        <v>60</v>
      </c>
      <c r="F42" s="16">
        <v>60</v>
      </c>
      <c r="G42" s="16"/>
      <c r="H42" s="16"/>
      <c r="I42" s="3"/>
      <c r="J42" s="16"/>
      <c r="K42" s="3"/>
      <c r="L42" s="3"/>
      <c r="M42" s="3"/>
      <c r="N42" s="16"/>
      <c r="O42" s="16"/>
      <c r="P42" s="16">
        <f>E42+J42</f>
        <v>60</v>
      </c>
    </row>
    <row r="43" spans="1:16" ht="3.75" customHeight="1">
      <c r="A43" s="3"/>
      <c r="B43" s="22"/>
      <c r="C43" s="22"/>
      <c r="D43" s="98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s="5" customFormat="1" ht="14.25">
      <c r="A44" s="70"/>
      <c r="B44" s="71" t="s">
        <v>137</v>
      </c>
      <c r="C44" s="71"/>
      <c r="D44" s="96" t="s">
        <v>138</v>
      </c>
      <c r="E44" s="72">
        <f>E45</f>
        <v>0</v>
      </c>
      <c r="F44" s="72">
        <f>F45</f>
        <v>0</v>
      </c>
      <c r="G44" s="70">
        <f aca="true" t="shared" si="9" ref="G44:P44">G45</f>
        <v>0</v>
      </c>
      <c r="H44" s="70">
        <f t="shared" si="9"/>
        <v>0</v>
      </c>
      <c r="I44" s="70"/>
      <c r="J44" s="70">
        <f t="shared" si="9"/>
        <v>1240</v>
      </c>
      <c r="K44" s="70">
        <f t="shared" si="9"/>
        <v>0</v>
      </c>
      <c r="L44" s="70">
        <f t="shared" si="9"/>
        <v>0</v>
      </c>
      <c r="M44" s="70">
        <f t="shared" si="9"/>
        <v>0</v>
      </c>
      <c r="N44" s="70">
        <f t="shared" si="9"/>
        <v>1240</v>
      </c>
      <c r="O44" s="70">
        <f t="shared" si="9"/>
        <v>1240</v>
      </c>
      <c r="P44" s="72">
        <f t="shared" si="9"/>
        <v>1240</v>
      </c>
    </row>
    <row r="45" spans="1:16" ht="36">
      <c r="A45" s="3"/>
      <c r="B45" s="36">
        <v>7330</v>
      </c>
      <c r="C45" s="22" t="s">
        <v>111</v>
      </c>
      <c r="D45" s="98" t="s">
        <v>173</v>
      </c>
      <c r="E45" s="16">
        <f>F45</f>
        <v>0</v>
      </c>
      <c r="F45" s="16"/>
      <c r="G45" s="3"/>
      <c r="H45" s="3"/>
      <c r="I45" s="3"/>
      <c r="J45" s="16">
        <f>K45+N45</f>
        <v>1240</v>
      </c>
      <c r="K45" s="3"/>
      <c r="L45" s="3"/>
      <c r="M45" s="3"/>
      <c r="N45" s="16">
        <f>O45</f>
        <v>1240</v>
      </c>
      <c r="O45" s="3">
        <f>'додаток 3'!F17</f>
        <v>1240</v>
      </c>
      <c r="P45" s="16">
        <f>E45+J45</f>
        <v>1240</v>
      </c>
    </row>
    <row r="46" spans="1:16" ht="3" customHeight="1">
      <c r="A46" s="3"/>
      <c r="B46" s="36"/>
      <c r="C46" s="22"/>
      <c r="D46" s="98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s="5" customFormat="1" ht="21">
      <c r="A47" s="70"/>
      <c r="B47" s="74">
        <v>7400</v>
      </c>
      <c r="C47" s="71"/>
      <c r="D47" s="96" t="s">
        <v>139</v>
      </c>
      <c r="E47" s="72">
        <f>SUM(E48:E49)</f>
        <v>1250</v>
      </c>
      <c r="F47" s="72">
        <f aca="true" t="shared" si="10" ref="F47:P47">SUM(F48:F49)</f>
        <v>1250</v>
      </c>
      <c r="G47" s="72">
        <f t="shared" si="10"/>
        <v>0</v>
      </c>
      <c r="H47" s="72">
        <f t="shared" si="10"/>
        <v>0</v>
      </c>
      <c r="I47" s="72">
        <f t="shared" si="10"/>
        <v>0</v>
      </c>
      <c r="J47" s="72">
        <f t="shared" si="10"/>
        <v>1649.9</v>
      </c>
      <c r="K47" s="72">
        <f t="shared" si="10"/>
        <v>0</v>
      </c>
      <c r="L47" s="72">
        <f t="shared" si="10"/>
        <v>0</v>
      </c>
      <c r="M47" s="72">
        <f t="shared" si="10"/>
        <v>0</v>
      </c>
      <c r="N47" s="72">
        <f t="shared" si="10"/>
        <v>1649.9</v>
      </c>
      <c r="O47" s="72">
        <f t="shared" si="10"/>
        <v>1649.9</v>
      </c>
      <c r="P47" s="72">
        <f t="shared" si="10"/>
        <v>2899.9</v>
      </c>
    </row>
    <row r="48" spans="1:16" s="81" customFormat="1" ht="13.5">
      <c r="A48" s="78"/>
      <c r="B48" s="79">
        <v>7413</v>
      </c>
      <c r="C48" s="80" t="s">
        <v>71</v>
      </c>
      <c r="D48" s="99" t="s">
        <v>33</v>
      </c>
      <c r="E48" s="16">
        <f>F48</f>
        <v>200</v>
      </c>
      <c r="F48" s="78">
        <v>200</v>
      </c>
      <c r="G48" s="78"/>
      <c r="H48" s="78"/>
      <c r="I48" s="78"/>
      <c r="J48" s="16">
        <f>K48+N48</f>
        <v>0</v>
      </c>
      <c r="K48" s="78"/>
      <c r="L48" s="78"/>
      <c r="M48" s="78"/>
      <c r="N48" s="16">
        <f>O48</f>
        <v>0</v>
      </c>
      <c r="O48" s="16"/>
      <c r="P48" s="16">
        <f>E48+J48</f>
        <v>200</v>
      </c>
    </row>
    <row r="49" spans="1:16" ht="36">
      <c r="A49" s="3"/>
      <c r="B49" s="36">
        <v>7461</v>
      </c>
      <c r="C49" s="22" t="s">
        <v>93</v>
      </c>
      <c r="D49" s="98" t="s">
        <v>140</v>
      </c>
      <c r="E49" s="16">
        <f>F49</f>
        <v>1050</v>
      </c>
      <c r="F49" s="16">
        <v>1050</v>
      </c>
      <c r="G49" s="3"/>
      <c r="H49" s="3"/>
      <c r="I49" s="3"/>
      <c r="J49" s="16">
        <f>K49+N49</f>
        <v>1649.9</v>
      </c>
      <c r="K49" s="3"/>
      <c r="L49" s="3"/>
      <c r="M49" s="3"/>
      <c r="N49" s="16">
        <f>O49</f>
        <v>1649.9</v>
      </c>
      <c r="O49" s="16">
        <f>'додаток 3'!F37</f>
        <v>1649.9</v>
      </c>
      <c r="P49" s="16">
        <f>E49+J49</f>
        <v>2699.9</v>
      </c>
    </row>
    <row r="50" spans="1:16" ht="4.5" customHeight="1">
      <c r="A50" s="3"/>
      <c r="B50" s="36"/>
      <c r="C50" s="22"/>
      <c r="D50" s="98"/>
      <c r="E50" s="3"/>
      <c r="F50" s="3"/>
      <c r="G50" s="3"/>
      <c r="H50" s="3"/>
      <c r="I50" s="3"/>
      <c r="J50" s="16"/>
      <c r="K50" s="3"/>
      <c r="L50" s="3"/>
      <c r="M50" s="3"/>
      <c r="N50" s="16"/>
      <c r="O50" s="16"/>
      <c r="P50" s="16"/>
    </row>
    <row r="51" spans="1:16" s="5" customFormat="1" ht="21">
      <c r="A51" s="70"/>
      <c r="B51" s="74">
        <v>7600</v>
      </c>
      <c r="C51" s="71"/>
      <c r="D51" s="96" t="s">
        <v>174</v>
      </c>
      <c r="E51" s="72">
        <f>E52</f>
        <v>14</v>
      </c>
      <c r="F51" s="72">
        <f>F52</f>
        <v>14</v>
      </c>
      <c r="G51" s="72">
        <f aca="true" t="shared" si="11" ref="G51:P51">G52</f>
        <v>0</v>
      </c>
      <c r="H51" s="72">
        <f t="shared" si="11"/>
        <v>0</v>
      </c>
      <c r="I51" s="72"/>
      <c r="J51" s="72">
        <f t="shared" si="11"/>
        <v>0</v>
      </c>
      <c r="K51" s="72">
        <f t="shared" si="11"/>
        <v>0</v>
      </c>
      <c r="L51" s="72">
        <f t="shared" si="11"/>
        <v>0</v>
      </c>
      <c r="M51" s="72">
        <f t="shared" si="11"/>
        <v>0</v>
      </c>
      <c r="N51" s="72">
        <f t="shared" si="11"/>
        <v>0</v>
      </c>
      <c r="O51" s="72">
        <f t="shared" si="11"/>
        <v>0</v>
      </c>
      <c r="P51" s="72">
        <f t="shared" si="11"/>
        <v>14</v>
      </c>
    </row>
    <row r="52" spans="1:16" ht="24">
      <c r="A52" s="3"/>
      <c r="B52" s="36">
        <v>7680</v>
      </c>
      <c r="C52" s="22" t="s">
        <v>90</v>
      </c>
      <c r="D52" s="98" t="s">
        <v>141</v>
      </c>
      <c r="E52" s="16">
        <f>F52</f>
        <v>14</v>
      </c>
      <c r="F52" s="16">
        <v>14</v>
      </c>
      <c r="G52" s="3"/>
      <c r="H52" s="3"/>
      <c r="I52" s="3"/>
      <c r="J52" s="3"/>
      <c r="K52" s="3"/>
      <c r="L52" s="3"/>
      <c r="M52" s="3"/>
      <c r="N52" s="3"/>
      <c r="O52" s="3"/>
      <c r="P52" s="16">
        <f>E52+J52</f>
        <v>14</v>
      </c>
    </row>
    <row r="53" spans="1:16" ht="3" customHeight="1">
      <c r="A53" s="3"/>
      <c r="B53" s="36"/>
      <c r="C53" s="22"/>
      <c r="D53" s="98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s="5" customFormat="1" ht="36.75" customHeight="1">
      <c r="A54" s="70"/>
      <c r="B54" s="74">
        <v>8100</v>
      </c>
      <c r="C54" s="71"/>
      <c r="D54" s="96" t="s">
        <v>142</v>
      </c>
      <c r="E54" s="72">
        <f>E56+E55</f>
        <v>0</v>
      </c>
      <c r="F54" s="72">
        <f>F56+F55</f>
        <v>0</v>
      </c>
      <c r="G54" s="72">
        <f aca="true" t="shared" si="12" ref="G54:P54">G56+G55</f>
        <v>0</v>
      </c>
      <c r="H54" s="72">
        <f t="shared" si="12"/>
        <v>0</v>
      </c>
      <c r="I54" s="72"/>
      <c r="J54" s="72">
        <f t="shared" si="12"/>
        <v>200</v>
      </c>
      <c r="K54" s="72">
        <f t="shared" si="12"/>
        <v>0</v>
      </c>
      <c r="L54" s="72">
        <f t="shared" si="12"/>
        <v>0</v>
      </c>
      <c r="M54" s="72">
        <f t="shared" si="12"/>
        <v>0</v>
      </c>
      <c r="N54" s="72">
        <f t="shared" si="12"/>
        <v>200</v>
      </c>
      <c r="O54" s="72">
        <f t="shared" si="12"/>
        <v>200</v>
      </c>
      <c r="P54" s="72">
        <f t="shared" si="12"/>
        <v>200</v>
      </c>
    </row>
    <row r="55" spans="1:16" s="5" customFormat="1" ht="24">
      <c r="A55" s="4"/>
      <c r="B55" s="3">
        <v>8110</v>
      </c>
      <c r="C55" s="57" t="s">
        <v>100</v>
      </c>
      <c r="D55" s="98" t="s">
        <v>115</v>
      </c>
      <c r="E55" s="16">
        <f>F55</f>
        <v>0</v>
      </c>
      <c r="F55" s="16"/>
      <c r="G55" s="3"/>
      <c r="H55" s="3"/>
      <c r="I55" s="3"/>
      <c r="J55" s="16">
        <f>N55</f>
        <v>200</v>
      </c>
      <c r="K55" s="16"/>
      <c r="L55" s="3"/>
      <c r="M55" s="16"/>
      <c r="N55" s="16">
        <f>O55</f>
        <v>200</v>
      </c>
      <c r="O55" s="3">
        <f>'додаток 3'!F29</f>
        <v>200</v>
      </c>
      <c r="P55" s="16">
        <f>E55+J55</f>
        <v>200</v>
      </c>
    </row>
    <row r="56" spans="1:16" ht="13.5" hidden="1">
      <c r="A56" s="3"/>
      <c r="B56" s="3"/>
      <c r="C56" s="22"/>
      <c r="D56" s="98"/>
      <c r="E56" s="16">
        <f>F56</f>
        <v>0</v>
      </c>
      <c r="F56" s="16"/>
      <c r="G56" s="3"/>
      <c r="H56" s="3"/>
      <c r="I56" s="3"/>
      <c r="J56" s="16">
        <f>N56</f>
        <v>0</v>
      </c>
      <c r="K56" s="16"/>
      <c r="L56" s="3"/>
      <c r="M56" s="16"/>
      <c r="N56" s="16">
        <f>O56</f>
        <v>0</v>
      </c>
      <c r="O56" s="16"/>
      <c r="P56" s="16">
        <f>E56+J56</f>
        <v>0</v>
      </c>
    </row>
    <row r="57" spans="1:16" ht="3" customHeight="1">
      <c r="A57" s="3"/>
      <c r="B57" s="3"/>
      <c r="C57" s="22"/>
      <c r="D57" s="98"/>
      <c r="E57" s="16"/>
      <c r="F57" s="16"/>
      <c r="G57" s="3"/>
      <c r="H57" s="3"/>
      <c r="I57" s="3"/>
      <c r="J57" s="16"/>
      <c r="K57" s="16"/>
      <c r="L57" s="3"/>
      <c r="M57" s="16"/>
      <c r="N57" s="16"/>
      <c r="O57" s="16"/>
      <c r="P57" s="16"/>
    </row>
    <row r="58" spans="1:16" s="5" customFormat="1" ht="21">
      <c r="A58" s="70"/>
      <c r="B58" s="74">
        <v>8300</v>
      </c>
      <c r="C58" s="71"/>
      <c r="D58" s="96" t="s">
        <v>143</v>
      </c>
      <c r="E58" s="72">
        <f>E59</f>
        <v>0</v>
      </c>
      <c r="F58" s="72">
        <f>F59</f>
        <v>0</v>
      </c>
      <c r="G58" s="72">
        <f aca="true" t="shared" si="13" ref="G58:P58">G59</f>
        <v>0</v>
      </c>
      <c r="H58" s="72">
        <f t="shared" si="13"/>
        <v>0</v>
      </c>
      <c r="I58" s="72"/>
      <c r="J58" s="72">
        <f t="shared" si="13"/>
        <v>94.474</v>
      </c>
      <c r="K58" s="72">
        <f t="shared" si="13"/>
        <v>94.474</v>
      </c>
      <c r="L58" s="72">
        <f t="shared" si="13"/>
        <v>0</v>
      </c>
      <c r="M58" s="72">
        <f t="shared" si="13"/>
        <v>0</v>
      </c>
      <c r="N58" s="72">
        <f t="shared" si="13"/>
        <v>0</v>
      </c>
      <c r="O58" s="72">
        <f t="shared" si="13"/>
        <v>0</v>
      </c>
      <c r="P58" s="72">
        <f t="shared" si="13"/>
        <v>94.474</v>
      </c>
    </row>
    <row r="59" spans="1:16" ht="13.5">
      <c r="A59" s="3"/>
      <c r="B59" s="36">
        <v>8312</v>
      </c>
      <c r="C59" s="22" t="s">
        <v>103</v>
      </c>
      <c r="D59" s="98" t="s">
        <v>144</v>
      </c>
      <c r="E59" s="16">
        <f>F59</f>
        <v>0</v>
      </c>
      <c r="F59" s="16"/>
      <c r="G59" s="3"/>
      <c r="H59" s="3"/>
      <c r="I59" s="3"/>
      <c r="J59" s="16">
        <f>N59+K59</f>
        <v>94.474</v>
      </c>
      <c r="K59" s="16">
        <v>94.474</v>
      </c>
      <c r="L59" s="3"/>
      <c r="M59" s="16"/>
      <c r="N59" s="16">
        <f>O59</f>
        <v>0</v>
      </c>
      <c r="O59" s="3"/>
      <c r="P59" s="16">
        <f>E59+J59</f>
        <v>94.474</v>
      </c>
    </row>
    <row r="60" spans="1:16" ht="3.75" customHeight="1" hidden="1">
      <c r="A60" s="3"/>
      <c r="B60" s="3"/>
      <c r="C60" s="57"/>
      <c r="D60" s="98"/>
      <c r="E60" s="3"/>
      <c r="F60" s="3"/>
      <c r="G60" s="3"/>
      <c r="H60" s="3"/>
      <c r="I60" s="3"/>
      <c r="J60" s="3"/>
      <c r="K60" s="3"/>
      <c r="L60" s="3"/>
      <c r="M60" s="3"/>
      <c r="N60" s="24"/>
      <c r="O60" s="24"/>
      <c r="P60" s="3"/>
    </row>
    <row r="61" spans="1:16" s="5" customFormat="1" ht="14.25" hidden="1">
      <c r="A61" s="70"/>
      <c r="B61" s="70"/>
      <c r="C61" s="71"/>
      <c r="D61" s="96"/>
      <c r="E61" s="72">
        <f>E62+E63</f>
        <v>0</v>
      </c>
      <c r="F61" s="72">
        <f>F62+F63</f>
        <v>0</v>
      </c>
      <c r="G61" s="70">
        <f aca="true" t="shared" si="14" ref="G61:P61">G62+G63</f>
        <v>0</v>
      </c>
      <c r="H61" s="70">
        <f t="shared" si="14"/>
        <v>0</v>
      </c>
      <c r="I61" s="70"/>
      <c r="J61" s="72">
        <f t="shared" si="14"/>
        <v>0</v>
      </c>
      <c r="K61" s="72">
        <f t="shared" si="14"/>
        <v>0</v>
      </c>
      <c r="L61" s="70">
        <f t="shared" si="14"/>
        <v>0</v>
      </c>
      <c r="M61" s="72">
        <f t="shared" si="14"/>
        <v>0</v>
      </c>
      <c r="N61" s="75">
        <f t="shared" si="14"/>
        <v>0</v>
      </c>
      <c r="O61" s="75">
        <f t="shared" si="14"/>
        <v>0</v>
      </c>
      <c r="P61" s="72">
        <f t="shared" si="14"/>
        <v>0</v>
      </c>
    </row>
    <row r="62" spans="1:16" ht="13.5" hidden="1">
      <c r="A62" s="3"/>
      <c r="B62" s="3"/>
      <c r="C62" s="57"/>
      <c r="D62" s="98"/>
      <c r="E62" s="16"/>
      <c r="F62" s="16"/>
      <c r="G62" s="3"/>
      <c r="H62" s="3"/>
      <c r="I62" s="3"/>
      <c r="J62" s="24">
        <f>N62+K62</f>
        <v>0</v>
      </c>
      <c r="K62" s="16"/>
      <c r="L62" s="3"/>
      <c r="M62" s="16"/>
      <c r="N62" s="24"/>
      <c r="O62" s="24"/>
      <c r="P62" s="16">
        <f>E62+J62</f>
        <v>0</v>
      </c>
    </row>
    <row r="63" spans="1:16" ht="24" hidden="1">
      <c r="A63" s="3"/>
      <c r="B63" s="3">
        <v>9140</v>
      </c>
      <c r="C63" s="22" t="s">
        <v>72</v>
      </c>
      <c r="D63" s="98" t="s">
        <v>24</v>
      </c>
      <c r="E63" s="16">
        <f>F63</f>
        <v>0</v>
      </c>
      <c r="F63" s="16"/>
      <c r="G63" s="3"/>
      <c r="H63" s="3"/>
      <c r="I63" s="3"/>
      <c r="J63" s="24">
        <f>N63</f>
        <v>0</v>
      </c>
      <c r="K63" s="3"/>
      <c r="L63" s="3"/>
      <c r="M63" s="3"/>
      <c r="N63" s="24">
        <f>O63</f>
        <v>0</v>
      </c>
      <c r="O63" s="24"/>
      <c r="P63" s="16">
        <f>E63+J63</f>
        <v>0</v>
      </c>
    </row>
    <row r="64" spans="1:16" ht="3.75" customHeight="1" hidden="1">
      <c r="A64" s="3"/>
      <c r="B64" s="3"/>
      <c r="C64" s="22"/>
      <c r="D64" s="98"/>
      <c r="E64" s="16"/>
      <c r="F64" s="16"/>
      <c r="G64" s="3"/>
      <c r="H64" s="3"/>
      <c r="I64" s="3"/>
      <c r="J64" s="24"/>
      <c r="K64" s="3"/>
      <c r="L64" s="3"/>
      <c r="M64" s="3"/>
      <c r="N64" s="24"/>
      <c r="O64" s="24"/>
      <c r="P64" s="16"/>
    </row>
    <row r="65" spans="1:16" s="5" customFormat="1" ht="23.25" customHeight="1" hidden="1">
      <c r="A65" s="70"/>
      <c r="B65" s="74"/>
      <c r="C65" s="71"/>
      <c r="D65" s="96"/>
      <c r="E65" s="72">
        <f>E66</f>
        <v>0</v>
      </c>
      <c r="F65" s="72">
        <f>F66</f>
        <v>0</v>
      </c>
      <c r="G65" s="72">
        <f aca="true" t="shared" si="15" ref="G65:P65">G66</f>
        <v>0</v>
      </c>
      <c r="H65" s="72">
        <f t="shared" si="15"/>
        <v>0</v>
      </c>
      <c r="I65" s="72"/>
      <c r="J65" s="72">
        <f t="shared" si="15"/>
        <v>0</v>
      </c>
      <c r="K65" s="72">
        <f t="shared" si="15"/>
        <v>0</v>
      </c>
      <c r="L65" s="72">
        <f t="shared" si="15"/>
        <v>0</v>
      </c>
      <c r="M65" s="72">
        <f t="shared" si="15"/>
        <v>0</v>
      </c>
      <c r="N65" s="72">
        <f t="shared" si="15"/>
        <v>0</v>
      </c>
      <c r="O65" s="72">
        <f t="shared" si="15"/>
        <v>0</v>
      </c>
      <c r="P65" s="72">
        <f t="shared" si="15"/>
        <v>0</v>
      </c>
    </row>
    <row r="66" spans="1:16" ht="13.5" hidden="1">
      <c r="A66" s="3"/>
      <c r="B66" s="3"/>
      <c r="C66" s="57"/>
      <c r="D66" s="98"/>
      <c r="E66" s="16"/>
      <c r="F66" s="16"/>
      <c r="G66" s="3"/>
      <c r="H66" s="3"/>
      <c r="I66" s="3"/>
      <c r="J66" s="16">
        <f>K66+N66</f>
        <v>0</v>
      </c>
      <c r="K66" s="16"/>
      <c r="L66" s="16"/>
      <c r="M66" s="16"/>
      <c r="N66" s="16">
        <f>O66</f>
        <v>0</v>
      </c>
      <c r="O66" s="16"/>
      <c r="P66" s="16">
        <f>E66+J66</f>
        <v>0</v>
      </c>
    </row>
    <row r="67" spans="1:16" ht="3.75" customHeight="1">
      <c r="A67" s="3"/>
      <c r="B67" s="3"/>
      <c r="C67" s="57"/>
      <c r="D67" s="98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s="5" customFormat="1" ht="14.25">
      <c r="A68" s="70"/>
      <c r="B68" s="70">
        <v>9000</v>
      </c>
      <c r="C68" s="76"/>
      <c r="D68" s="96" t="s">
        <v>145</v>
      </c>
      <c r="E68" s="72">
        <f>SUM(E69:E72)</f>
        <v>61.7</v>
      </c>
      <c r="F68" s="72">
        <f aca="true" t="shared" si="16" ref="F68:P68">SUM(F69:F72)</f>
        <v>61.7</v>
      </c>
      <c r="G68" s="72">
        <f t="shared" si="16"/>
        <v>0</v>
      </c>
      <c r="H68" s="72">
        <f t="shared" si="16"/>
        <v>0</v>
      </c>
      <c r="I68" s="72">
        <f t="shared" si="16"/>
        <v>0</v>
      </c>
      <c r="J68" s="72">
        <f t="shared" si="16"/>
        <v>0</v>
      </c>
      <c r="K68" s="72">
        <f t="shared" si="16"/>
        <v>0</v>
      </c>
      <c r="L68" s="72">
        <f t="shared" si="16"/>
        <v>0</v>
      </c>
      <c r="M68" s="72">
        <f t="shared" si="16"/>
        <v>0</v>
      </c>
      <c r="N68" s="72">
        <f t="shared" si="16"/>
        <v>0</v>
      </c>
      <c r="O68" s="72">
        <f t="shared" si="16"/>
        <v>0</v>
      </c>
      <c r="P68" s="72">
        <f t="shared" si="16"/>
        <v>61.7</v>
      </c>
    </row>
    <row r="69" spans="1:16" ht="24.75" customHeight="1" hidden="1">
      <c r="A69" s="3"/>
      <c r="B69" s="3">
        <v>9150</v>
      </c>
      <c r="C69" s="57" t="s">
        <v>73</v>
      </c>
      <c r="D69" s="98" t="s">
        <v>146</v>
      </c>
      <c r="E69" s="16">
        <f>F69</f>
        <v>0</v>
      </c>
      <c r="F69" s="16"/>
      <c r="G69" s="16"/>
      <c r="H69" s="16"/>
      <c r="I69" s="16"/>
      <c r="J69" s="16">
        <f>K69+N69</f>
        <v>0</v>
      </c>
      <c r="K69" s="16"/>
      <c r="L69" s="16"/>
      <c r="M69" s="16"/>
      <c r="N69" s="16">
        <f>O69</f>
        <v>0</v>
      </c>
      <c r="O69" s="16"/>
      <c r="P69" s="16">
        <f>E69+J69</f>
        <v>0</v>
      </c>
    </row>
    <row r="70" spans="1:16" ht="13.5">
      <c r="A70" s="3"/>
      <c r="B70" s="3">
        <v>9770</v>
      </c>
      <c r="C70" s="57" t="s">
        <v>73</v>
      </c>
      <c r="D70" s="98" t="s">
        <v>147</v>
      </c>
      <c r="E70" s="16">
        <f>F70</f>
        <v>61.7</v>
      </c>
      <c r="F70" s="16">
        <v>61.7</v>
      </c>
      <c r="G70" s="3"/>
      <c r="H70" s="3"/>
      <c r="I70" s="3"/>
      <c r="J70" s="16">
        <f>K70+N70</f>
        <v>0</v>
      </c>
      <c r="K70" s="3"/>
      <c r="L70" s="3"/>
      <c r="M70" s="3"/>
      <c r="N70" s="16">
        <f>O70</f>
        <v>0</v>
      </c>
      <c r="O70" s="3"/>
      <c r="P70" s="16">
        <f>E70+J70</f>
        <v>61.7</v>
      </c>
    </row>
    <row r="71" spans="1:16" ht="13.5" hidden="1">
      <c r="A71" s="3"/>
      <c r="B71" s="3">
        <v>9770</v>
      </c>
      <c r="C71" s="57" t="s">
        <v>73</v>
      </c>
      <c r="D71" s="98" t="s">
        <v>147</v>
      </c>
      <c r="E71" s="16">
        <f>F71</f>
        <v>0</v>
      </c>
      <c r="F71" s="16"/>
      <c r="G71" s="3"/>
      <c r="H71" s="3"/>
      <c r="I71" s="3"/>
      <c r="J71" s="16">
        <f>K71+N71</f>
        <v>0</v>
      </c>
      <c r="K71" s="16"/>
      <c r="L71" s="16"/>
      <c r="M71" s="16"/>
      <c r="N71" s="16">
        <f>O71</f>
        <v>0</v>
      </c>
      <c r="O71" s="16"/>
      <c r="P71" s="16">
        <f>E71+J71</f>
        <v>0</v>
      </c>
    </row>
    <row r="72" spans="1:16" ht="24" hidden="1">
      <c r="A72" s="3"/>
      <c r="B72" s="3"/>
      <c r="C72" s="57"/>
      <c r="D72" s="98" t="s">
        <v>23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3" customHeight="1">
      <c r="A73" s="3"/>
      <c r="B73" s="3"/>
      <c r="C73" s="57"/>
      <c r="D73" s="98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s="5" customFormat="1" ht="14.25">
      <c r="A74" s="70"/>
      <c r="B74" s="70"/>
      <c r="C74" s="76"/>
      <c r="D74" s="96" t="s">
        <v>20</v>
      </c>
      <c r="E74" s="72">
        <f>E13+E17+E20+E33+E41+E44+E47+E54+E61+E68+E51+E58+E65+E26+E30</f>
        <v>31343.9</v>
      </c>
      <c r="F74" s="72">
        <f aca="true" t="shared" si="17" ref="F74:P74">F13+F17+F20+F33+F41+F44+F47+F54+F61+F68+F51+F58+F65+F26+F30</f>
        <v>31343.9</v>
      </c>
      <c r="G74" s="72">
        <f t="shared" si="17"/>
        <v>18567.2</v>
      </c>
      <c r="H74" s="72">
        <f t="shared" si="17"/>
        <v>4491.24</v>
      </c>
      <c r="I74" s="72">
        <f t="shared" si="17"/>
        <v>0</v>
      </c>
      <c r="J74" s="86">
        <f t="shared" si="17"/>
        <v>5727.1105</v>
      </c>
      <c r="K74" s="85">
        <f t="shared" si="17"/>
        <v>1394.0804999999998</v>
      </c>
      <c r="L74" s="72">
        <f t="shared" si="17"/>
        <v>58.2</v>
      </c>
      <c r="M74" s="72">
        <f t="shared" si="17"/>
        <v>0</v>
      </c>
      <c r="N74" s="72">
        <f t="shared" si="17"/>
        <v>4333.03</v>
      </c>
      <c r="O74" s="72">
        <f t="shared" si="17"/>
        <v>4333.03</v>
      </c>
      <c r="P74" s="86">
        <f t="shared" si="17"/>
        <v>37071.0105</v>
      </c>
    </row>
    <row r="75" spans="1:16" ht="3" customHeight="1">
      <c r="A75" s="3"/>
      <c r="B75" s="3"/>
      <c r="C75" s="3"/>
      <c r="D75" s="98"/>
      <c r="E75" s="16"/>
      <c r="F75" s="16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2:16" ht="13.5" hidden="1">
      <c r="B76" s="3">
        <v>250302</v>
      </c>
      <c r="C76" s="3"/>
      <c r="D76" s="98" t="s">
        <v>21</v>
      </c>
      <c r="E76" s="16" t="e">
        <f>#REF!</f>
        <v>#REF!</v>
      </c>
      <c r="F76" s="16"/>
      <c r="G76" s="3" t="e">
        <f>#REF!</f>
        <v>#REF!</v>
      </c>
      <c r="H76" s="3" t="e">
        <f>#REF!</f>
        <v>#REF!</v>
      </c>
      <c r="I76" s="3"/>
      <c r="J76" s="3" t="e">
        <f>#REF!</f>
        <v>#REF!</v>
      </c>
      <c r="K76" s="3" t="e">
        <f>#REF!</f>
        <v>#REF!</v>
      </c>
      <c r="L76" s="3" t="e">
        <f>#REF!</f>
        <v>#REF!</v>
      </c>
      <c r="M76" s="3" t="e">
        <f>#REF!</f>
        <v>#REF!</v>
      </c>
      <c r="N76" s="3" t="e">
        <f>#REF!</f>
        <v>#REF!</v>
      </c>
      <c r="O76" s="3" t="e">
        <f>#REF!</f>
        <v>#REF!</v>
      </c>
      <c r="P76" s="16" t="e">
        <f>#REF!</f>
        <v>#REF!</v>
      </c>
    </row>
    <row r="77" spans="2:16" ht="3" customHeight="1" hidden="1">
      <c r="B77" s="3"/>
      <c r="C77" s="3"/>
      <c r="D77" s="98"/>
      <c r="E77" s="16"/>
      <c r="F77" s="16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2:16" s="5" customFormat="1" ht="14.25" hidden="1">
      <c r="B78" s="4"/>
      <c r="C78" s="4"/>
      <c r="D78" s="100" t="s">
        <v>22</v>
      </c>
      <c r="E78" s="17" t="e">
        <f>E74+E76</f>
        <v>#REF!</v>
      </c>
      <c r="F78" s="17"/>
      <c r="G78" s="17" t="e">
        <f aca="true" t="shared" si="18" ref="G78:O78">G74+G76</f>
        <v>#REF!</v>
      </c>
      <c r="H78" s="4" t="e">
        <f t="shared" si="18"/>
        <v>#REF!</v>
      </c>
      <c r="I78" s="4"/>
      <c r="J78" s="17" t="e">
        <f t="shared" si="18"/>
        <v>#REF!</v>
      </c>
      <c r="K78" s="17" t="e">
        <f t="shared" si="18"/>
        <v>#REF!</v>
      </c>
      <c r="L78" s="4" t="e">
        <f t="shared" si="18"/>
        <v>#REF!</v>
      </c>
      <c r="M78" s="17" t="e">
        <f t="shared" si="18"/>
        <v>#REF!</v>
      </c>
      <c r="N78" s="17" t="e">
        <f t="shared" si="18"/>
        <v>#REF!</v>
      </c>
      <c r="O78" s="17" t="e">
        <f t="shared" si="18"/>
        <v>#REF!</v>
      </c>
      <c r="P78" s="17" t="e">
        <f>P74+P76</f>
        <v>#REF!</v>
      </c>
    </row>
    <row r="79" spans="2:16" s="5" customFormat="1" ht="0.75" customHeight="1">
      <c r="B79" s="30"/>
      <c r="C79" s="30"/>
      <c r="D79" s="101"/>
      <c r="E79" s="31"/>
      <c r="F79" s="31"/>
      <c r="G79" s="31"/>
      <c r="H79" s="30"/>
      <c r="I79" s="30"/>
      <c r="J79" s="31"/>
      <c r="K79" s="31"/>
      <c r="L79" s="30"/>
      <c r="M79" s="31"/>
      <c r="N79" s="31"/>
      <c r="O79" s="31"/>
      <c r="P79" s="31"/>
    </row>
    <row r="80" spans="1:16" s="5" customFormat="1" ht="14.25">
      <c r="A80" s="123" t="s">
        <v>61</v>
      </c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</row>
    <row r="81" spans="1:16" ht="12.75" customHeight="1">
      <c r="A81" s="123" t="s">
        <v>60</v>
      </c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</row>
    <row r="82" ht="13.5" hidden="1"/>
    <row r="83" spans="1:13" s="15" customFormat="1" ht="17.25" customHeight="1">
      <c r="A83" s="102" t="s">
        <v>154</v>
      </c>
      <c r="B83" s="102"/>
      <c r="C83" s="102"/>
      <c r="D83" s="102"/>
      <c r="E83" s="102"/>
      <c r="F83" s="102"/>
      <c r="G83" s="102"/>
      <c r="H83" s="102"/>
      <c r="I83" s="102"/>
      <c r="J83" s="102"/>
      <c r="K83" s="111"/>
      <c r="L83" s="111"/>
      <c r="M83" s="111"/>
    </row>
    <row r="84" spans="8:13" ht="13.5">
      <c r="H84" s="32"/>
      <c r="I84" s="32"/>
      <c r="J84" s="32"/>
      <c r="K84" s="32"/>
      <c r="L84" s="32"/>
      <c r="M84" s="32"/>
    </row>
  </sheetData>
  <sheetProtection/>
  <mergeCells count="29">
    <mergeCell ref="N1:P1"/>
    <mergeCell ref="B5:P5"/>
    <mergeCell ref="B6:P6"/>
    <mergeCell ref="M2:P2"/>
    <mergeCell ref="M3:P3"/>
    <mergeCell ref="B9:B12"/>
    <mergeCell ref="J9:O9"/>
    <mergeCell ref="J10:J12"/>
    <mergeCell ref="K10:K12"/>
    <mergeCell ref="L10:M10"/>
    <mergeCell ref="A81:P81"/>
    <mergeCell ref="A83:J83"/>
    <mergeCell ref="A9:A12"/>
    <mergeCell ref="C9:C12"/>
    <mergeCell ref="O11:O12"/>
    <mergeCell ref="P9:P12"/>
    <mergeCell ref="L11:L12"/>
    <mergeCell ref="M11:M12"/>
    <mergeCell ref="N10:N12"/>
    <mergeCell ref="K83:M83"/>
    <mergeCell ref="D9:D12"/>
    <mergeCell ref="E10:E12"/>
    <mergeCell ref="G10:H10"/>
    <mergeCell ref="G11:G12"/>
    <mergeCell ref="H11:H12"/>
    <mergeCell ref="I10:I12"/>
    <mergeCell ref="F10:F12"/>
    <mergeCell ref="E9:I9"/>
    <mergeCell ref="A80:P80"/>
  </mergeCells>
  <printOptions/>
  <pageMargins left="1.1023622047244095" right="0.31496062992125984" top="0.7480314960629921" bottom="0.3543307086614173" header="0.31496062992125984" footer="0.31496062992125984"/>
  <pageSetup fitToHeight="0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tabSelected="1" zoomScalePageLayoutView="0" workbookViewId="0" topLeftCell="A1">
      <selection activeCell="F3" sqref="F3:I3"/>
    </sheetView>
  </sheetViews>
  <sheetFormatPr defaultColWidth="9.140625" defaultRowHeight="15"/>
  <cols>
    <col min="1" max="1" width="9.140625" style="2" customWidth="1"/>
    <col min="2" max="3" width="13.00390625" style="2" customWidth="1"/>
    <col min="4" max="4" width="18.421875" style="2" customWidth="1"/>
    <col min="5" max="5" width="56.7109375" style="2" customWidth="1"/>
    <col min="6" max="6" width="8.00390625" style="2" customWidth="1"/>
    <col min="7" max="7" width="6.8515625" style="2" customWidth="1"/>
    <col min="8" max="8" width="8.28125" style="2" customWidth="1"/>
    <col min="9" max="9" width="7.7109375" style="2" customWidth="1"/>
    <col min="10" max="16384" width="9.140625" style="2" customWidth="1"/>
  </cols>
  <sheetData>
    <row r="1" spans="6:9" ht="13.5" customHeight="1">
      <c r="F1" s="127" t="s">
        <v>26</v>
      </c>
      <c r="G1" s="127"/>
      <c r="H1" s="127"/>
      <c r="I1" s="59"/>
    </row>
    <row r="2" spans="6:9" ht="13.5" customHeight="1">
      <c r="F2" s="127" t="s">
        <v>162</v>
      </c>
      <c r="G2" s="127"/>
      <c r="H2" s="127"/>
      <c r="I2" s="127"/>
    </row>
    <row r="3" spans="6:9" ht="13.5" customHeight="1">
      <c r="F3" s="127" t="s">
        <v>180</v>
      </c>
      <c r="G3" s="127"/>
      <c r="H3" s="127"/>
      <c r="I3" s="127"/>
    </row>
    <row r="4" ht="5.25" customHeight="1"/>
    <row r="5" spans="2:9" ht="15">
      <c r="B5" s="129" t="s">
        <v>110</v>
      </c>
      <c r="C5" s="129"/>
      <c r="D5" s="129"/>
      <c r="E5" s="129"/>
      <c r="F5" s="129"/>
      <c r="G5" s="129"/>
      <c r="H5" s="129"/>
      <c r="I5" s="129"/>
    </row>
    <row r="6" ht="5.25" customHeight="1"/>
    <row r="7" spans="8:9" ht="15" customHeight="1">
      <c r="H7" s="128" t="s">
        <v>34</v>
      </c>
      <c r="I7" s="128"/>
    </row>
    <row r="8" spans="1:9" s="94" customFormat="1" ht="26.25" customHeight="1">
      <c r="A8" s="131" t="s">
        <v>175</v>
      </c>
      <c r="B8" s="112" t="s">
        <v>59</v>
      </c>
      <c r="C8" s="112" t="s">
        <v>52</v>
      </c>
      <c r="D8" s="112" t="s">
        <v>58</v>
      </c>
      <c r="E8" s="131" t="s">
        <v>176</v>
      </c>
      <c r="F8" s="130" t="s">
        <v>57</v>
      </c>
      <c r="G8" s="130" t="s">
        <v>177</v>
      </c>
      <c r="H8" s="130" t="s">
        <v>178</v>
      </c>
      <c r="I8" s="130" t="s">
        <v>56</v>
      </c>
    </row>
    <row r="9" spans="1:9" s="94" customFormat="1" ht="18.75" customHeight="1">
      <c r="A9" s="131"/>
      <c r="B9" s="113"/>
      <c r="C9" s="113"/>
      <c r="D9" s="113"/>
      <c r="E9" s="131"/>
      <c r="F9" s="130"/>
      <c r="G9" s="130"/>
      <c r="H9" s="130"/>
      <c r="I9" s="130"/>
    </row>
    <row r="10" spans="1:9" s="94" customFormat="1" ht="29.25" customHeight="1">
      <c r="A10" s="131"/>
      <c r="B10" s="114"/>
      <c r="C10" s="114"/>
      <c r="D10" s="114"/>
      <c r="E10" s="131"/>
      <c r="F10" s="130"/>
      <c r="G10" s="130"/>
      <c r="H10" s="130"/>
      <c r="I10" s="130"/>
    </row>
    <row r="11" spans="1:9" s="5" customFormat="1" ht="14.25">
      <c r="A11" s="4"/>
      <c r="B11" s="13" t="s">
        <v>27</v>
      </c>
      <c r="C11" s="14"/>
      <c r="D11" s="14"/>
      <c r="E11" s="4"/>
      <c r="F11" s="17">
        <f>F15+F43+F47+F24+F31+F53</f>
        <v>4333.030000000001</v>
      </c>
      <c r="G11" s="4"/>
      <c r="H11" s="4"/>
      <c r="I11" s="17">
        <f>F11</f>
        <v>4333.030000000001</v>
      </c>
    </row>
    <row r="12" spans="1:9" ht="25.5">
      <c r="A12" s="3"/>
      <c r="B12" s="22" t="s">
        <v>127</v>
      </c>
      <c r="C12" s="22" t="s">
        <v>68</v>
      </c>
      <c r="E12" s="19" t="s">
        <v>128</v>
      </c>
      <c r="F12" s="20">
        <f>F13+F14</f>
        <v>23.13</v>
      </c>
      <c r="G12" s="6"/>
      <c r="H12" s="6"/>
      <c r="I12" s="20">
        <f>F12</f>
        <v>23.13</v>
      </c>
    </row>
    <row r="13" spans="1:9" ht="29.25" customHeight="1">
      <c r="A13" s="3"/>
      <c r="B13" s="22" t="s">
        <v>30</v>
      </c>
      <c r="C13" s="61"/>
      <c r="D13" s="8"/>
      <c r="E13" s="3" t="s">
        <v>179</v>
      </c>
      <c r="F13" s="16">
        <v>23.13</v>
      </c>
      <c r="G13" s="3"/>
      <c r="H13" s="3"/>
      <c r="I13" s="16">
        <f>F13</f>
        <v>23.13</v>
      </c>
    </row>
    <row r="14" spans="1:9" ht="15" customHeight="1" hidden="1">
      <c r="A14" s="3"/>
      <c r="B14" s="56"/>
      <c r="C14" s="67"/>
      <c r="D14" s="68"/>
      <c r="E14" s="3" t="s">
        <v>95</v>
      </c>
      <c r="F14" s="16"/>
      <c r="G14" s="3"/>
      <c r="H14" s="3"/>
      <c r="I14" s="16">
        <f>F14</f>
        <v>0</v>
      </c>
    </row>
    <row r="15" spans="1:9" s="5" customFormat="1" ht="14.25">
      <c r="A15" s="4"/>
      <c r="B15" s="18"/>
      <c r="C15" s="62"/>
      <c r="D15" s="23"/>
      <c r="E15" s="4" t="s">
        <v>31</v>
      </c>
      <c r="F15" s="17">
        <f>F12</f>
        <v>23.13</v>
      </c>
      <c r="G15" s="4"/>
      <c r="H15" s="4"/>
      <c r="I15" s="17">
        <f>F15</f>
        <v>23.13</v>
      </c>
    </row>
    <row r="16" spans="1:9" s="5" customFormat="1" ht="3" customHeight="1">
      <c r="A16" s="4"/>
      <c r="B16" s="18"/>
      <c r="C16" s="62"/>
      <c r="D16" s="23"/>
      <c r="E16" s="4"/>
      <c r="F16" s="17"/>
      <c r="G16" s="4"/>
      <c r="H16" s="4"/>
      <c r="I16" s="17"/>
    </row>
    <row r="17" spans="1:9" s="21" customFormat="1" ht="28.5">
      <c r="A17" s="6"/>
      <c r="B17" s="19">
        <v>7330</v>
      </c>
      <c r="C17" s="60" t="s">
        <v>111</v>
      </c>
      <c r="D17" s="27"/>
      <c r="E17" s="6" t="s">
        <v>112</v>
      </c>
      <c r="F17" s="20">
        <f>F24</f>
        <v>1240</v>
      </c>
      <c r="G17" s="6"/>
      <c r="H17" s="6"/>
      <c r="I17" s="20">
        <f>F17</f>
        <v>1240</v>
      </c>
    </row>
    <row r="18" spans="1:9" ht="13.5" customHeight="1" hidden="1">
      <c r="A18" s="3"/>
      <c r="B18" s="134">
        <v>3122</v>
      </c>
      <c r="C18" s="132"/>
      <c r="D18" s="53"/>
      <c r="E18" s="3" t="s">
        <v>94</v>
      </c>
      <c r="F18" s="82"/>
      <c r="G18" s="3"/>
      <c r="H18" s="3"/>
      <c r="I18" s="16">
        <f>F18</f>
        <v>0</v>
      </c>
    </row>
    <row r="19" spans="1:9" ht="13.5" customHeight="1">
      <c r="A19" s="3"/>
      <c r="B19" s="135"/>
      <c r="C19" s="133"/>
      <c r="D19" s="54"/>
      <c r="E19" s="3" t="s">
        <v>113</v>
      </c>
      <c r="F19" s="16">
        <v>40</v>
      </c>
      <c r="G19" s="3"/>
      <c r="H19" s="3"/>
      <c r="I19" s="16">
        <f>F19</f>
        <v>40</v>
      </c>
    </row>
    <row r="20" spans="1:9" ht="13.5">
      <c r="A20" s="3"/>
      <c r="B20" s="135"/>
      <c r="C20" s="133"/>
      <c r="D20" s="54"/>
      <c r="E20" s="3" t="s">
        <v>164</v>
      </c>
      <c r="F20" s="16">
        <v>600</v>
      </c>
      <c r="G20" s="3"/>
      <c r="H20" s="3"/>
      <c r="I20" s="16">
        <f aca="true" t="shared" si="0" ref="I20:I38">F20</f>
        <v>600</v>
      </c>
    </row>
    <row r="21" spans="1:9" ht="13.5" customHeight="1">
      <c r="A21" s="3"/>
      <c r="B21" s="135"/>
      <c r="C21" s="133"/>
      <c r="D21" s="54"/>
      <c r="E21" s="3" t="s">
        <v>163</v>
      </c>
      <c r="F21" s="16">
        <v>450</v>
      </c>
      <c r="G21" s="3"/>
      <c r="H21" s="3"/>
      <c r="I21" s="16">
        <f t="shared" si="0"/>
        <v>450</v>
      </c>
    </row>
    <row r="22" spans="1:9" ht="15" customHeight="1">
      <c r="A22" s="3"/>
      <c r="B22" s="135"/>
      <c r="C22" s="133"/>
      <c r="D22" s="54"/>
      <c r="E22" s="3" t="s">
        <v>165</v>
      </c>
      <c r="F22" s="84">
        <v>150</v>
      </c>
      <c r="G22" s="3"/>
      <c r="H22" s="3"/>
      <c r="I22" s="16">
        <f t="shared" si="0"/>
        <v>150</v>
      </c>
    </row>
    <row r="23" spans="1:9" ht="15.75" customHeight="1" hidden="1">
      <c r="A23" s="3"/>
      <c r="B23" s="29"/>
      <c r="C23" s="63"/>
      <c r="D23" s="55"/>
      <c r="E23" s="3"/>
      <c r="F23" s="16"/>
      <c r="G23" s="3"/>
      <c r="H23" s="3"/>
      <c r="I23" s="16"/>
    </row>
    <row r="24" spans="1:9" s="5" customFormat="1" ht="14.25">
      <c r="A24" s="4"/>
      <c r="B24" s="18"/>
      <c r="C24" s="64"/>
      <c r="D24" s="26"/>
      <c r="E24" s="4" t="s">
        <v>32</v>
      </c>
      <c r="F24" s="17">
        <f>SUM(F18:F22)</f>
        <v>1240</v>
      </c>
      <c r="G24" s="4"/>
      <c r="H24" s="4"/>
      <c r="I24" s="17">
        <f t="shared" si="0"/>
        <v>1240</v>
      </c>
    </row>
    <row r="25" spans="1:9" s="21" customFormat="1" ht="14.25" hidden="1">
      <c r="A25" s="6"/>
      <c r="B25" s="19">
        <v>6021</v>
      </c>
      <c r="C25" s="60" t="s">
        <v>84</v>
      </c>
      <c r="D25" s="27"/>
      <c r="E25" s="19" t="s">
        <v>99</v>
      </c>
      <c r="F25" s="20">
        <f>F26</f>
        <v>0</v>
      </c>
      <c r="G25" s="6"/>
      <c r="H25" s="6"/>
      <c r="I25" s="20">
        <f>F25</f>
        <v>0</v>
      </c>
    </row>
    <row r="26" spans="1:9" s="5" customFormat="1" ht="27" hidden="1">
      <c r="A26" s="4"/>
      <c r="B26" s="18">
        <v>3131</v>
      </c>
      <c r="C26" s="64"/>
      <c r="D26" s="26"/>
      <c r="E26" s="3" t="s">
        <v>78</v>
      </c>
      <c r="F26" s="17"/>
      <c r="G26" s="4"/>
      <c r="H26" s="4"/>
      <c r="I26" s="17">
        <f aca="true" t="shared" si="1" ref="I26:I31">F26</f>
        <v>0</v>
      </c>
    </row>
    <row r="27" spans="1:9" s="21" customFormat="1" ht="22.5" hidden="1">
      <c r="A27" s="6"/>
      <c r="B27" s="19">
        <v>6022</v>
      </c>
      <c r="C27" s="60" t="s">
        <v>84</v>
      </c>
      <c r="D27" s="27"/>
      <c r="E27" s="19" t="s">
        <v>80</v>
      </c>
      <c r="F27" s="20">
        <f>F28</f>
        <v>0</v>
      </c>
      <c r="G27" s="6"/>
      <c r="H27" s="6"/>
      <c r="I27" s="20">
        <f t="shared" si="1"/>
        <v>0</v>
      </c>
    </row>
    <row r="28" spans="1:9" s="5" customFormat="1" ht="27" hidden="1">
      <c r="A28" s="4"/>
      <c r="B28" s="18">
        <v>3131</v>
      </c>
      <c r="C28" s="64"/>
      <c r="D28" s="26"/>
      <c r="E28" s="3" t="s">
        <v>77</v>
      </c>
      <c r="F28" s="17"/>
      <c r="G28" s="4"/>
      <c r="H28" s="4"/>
      <c r="I28" s="17">
        <f t="shared" si="1"/>
        <v>0</v>
      </c>
    </row>
    <row r="29" spans="1:9" s="21" customFormat="1" ht="25.5">
      <c r="A29" s="6"/>
      <c r="B29" s="19">
        <v>8110</v>
      </c>
      <c r="C29" s="60" t="s">
        <v>100</v>
      </c>
      <c r="D29" s="27"/>
      <c r="E29" s="19" t="s">
        <v>115</v>
      </c>
      <c r="F29" s="20">
        <f>F30</f>
        <v>200</v>
      </c>
      <c r="G29" s="6"/>
      <c r="H29" s="6"/>
      <c r="I29" s="20">
        <f>F29</f>
        <v>200</v>
      </c>
    </row>
    <row r="30" spans="1:9" s="5" customFormat="1" ht="14.25">
      <c r="A30" s="4"/>
      <c r="B30" s="18">
        <v>3131</v>
      </c>
      <c r="C30" s="64"/>
      <c r="D30" s="26"/>
      <c r="E30" s="3" t="s">
        <v>114</v>
      </c>
      <c r="F30" s="83">
        <v>200</v>
      </c>
      <c r="G30" s="4"/>
      <c r="H30" s="4"/>
      <c r="I30" s="17">
        <f>F30</f>
        <v>200</v>
      </c>
    </row>
    <row r="31" spans="1:9" s="5" customFormat="1" ht="14.25">
      <c r="A31" s="4"/>
      <c r="B31" s="18"/>
      <c r="C31" s="64"/>
      <c r="D31" s="26"/>
      <c r="E31" s="4" t="s">
        <v>76</v>
      </c>
      <c r="F31" s="17">
        <f>F25+F27+F29</f>
        <v>200</v>
      </c>
      <c r="G31" s="4"/>
      <c r="H31" s="4"/>
      <c r="I31" s="17">
        <f t="shared" si="1"/>
        <v>200</v>
      </c>
    </row>
    <row r="32" spans="1:9" s="5" customFormat="1" ht="3" customHeight="1">
      <c r="A32" s="4"/>
      <c r="B32" s="18"/>
      <c r="C32" s="65"/>
      <c r="D32" s="58"/>
      <c r="E32" s="25"/>
      <c r="F32" s="17"/>
      <c r="G32" s="4"/>
      <c r="H32" s="4"/>
      <c r="I32" s="17"/>
    </row>
    <row r="33" spans="1:9" ht="14.25">
      <c r="A33" s="3"/>
      <c r="B33" s="19">
        <v>6030</v>
      </c>
      <c r="C33" s="60" t="s">
        <v>67</v>
      </c>
      <c r="D33" s="19"/>
      <c r="E33" s="19" t="s">
        <v>116</v>
      </c>
      <c r="F33" s="20">
        <f>F34+F36+F35</f>
        <v>820</v>
      </c>
      <c r="G33" s="6"/>
      <c r="H33" s="6"/>
      <c r="I33" s="20">
        <f t="shared" si="0"/>
        <v>820</v>
      </c>
    </row>
    <row r="34" spans="1:9" ht="13.5">
      <c r="A34" s="3"/>
      <c r="B34" s="8">
        <v>3132</v>
      </c>
      <c r="C34" s="61"/>
      <c r="D34" s="8"/>
      <c r="E34" s="3" t="s">
        <v>117</v>
      </c>
      <c r="F34" s="16">
        <v>100</v>
      </c>
      <c r="G34" s="3"/>
      <c r="H34" s="3"/>
      <c r="I34" s="16">
        <f t="shared" si="0"/>
        <v>100</v>
      </c>
    </row>
    <row r="35" spans="1:9" ht="13.5">
      <c r="A35" s="3"/>
      <c r="B35" s="8"/>
      <c r="C35" s="61"/>
      <c r="D35" s="8"/>
      <c r="E35" s="3" t="s">
        <v>96</v>
      </c>
      <c r="F35" s="16">
        <v>100</v>
      </c>
      <c r="G35" s="3"/>
      <c r="H35" s="3"/>
      <c r="I35" s="16">
        <f t="shared" si="0"/>
        <v>100</v>
      </c>
    </row>
    <row r="36" spans="1:9" ht="27">
      <c r="A36" s="3"/>
      <c r="B36" s="8"/>
      <c r="C36" s="61"/>
      <c r="D36" s="28"/>
      <c r="E36" s="3" t="s">
        <v>166</v>
      </c>
      <c r="F36" s="16">
        <v>620</v>
      </c>
      <c r="G36" s="3"/>
      <c r="H36" s="3"/>
      <c r="I36" s="16">
        <f t="shared" si="0"/>
        <v>620</v>
      </c>
    </row>
    <row r="37" spans="1:9" s="5" customFormat="1" ht="25.5">
      <c r="A37" s="4"/>
      <c r="B37" s="18">
        <v>7461</v>
      </c>
      <c r="C37" s="64" t="s">
        <v>93</v>
      </c>
      <c r="D37" s="26"/>
      <c r="E37" s="19" t="s">
        <v>118</v>
      </c>
      <c r="F37" s="17">
        <f>F38+F39</f>
        <v>1649.9</v>
      </c>
      <c r="G37" s="4"/>
      <c r="H37" s="4"/>
      <c r="I37" s="17">
        <f t="shared" si="0"/>
        <v>1649.9</v>
      </c>
    </row>
    <row r="38" spans="1:9" ht="27">
      <c r="A38" s="3"/>
      <c r="B38" s="8">
        <v>3132</v>
      </c>
      <c r="C38" s="61"/>
      <c r="D38" s="28"/>
      <c r="E38" s="3" t="s">
        <v>119</v>
      </c>
      <c r="F38" s="16">
        <v>399.9</v>
      </c>
      <c r="G38" s="3"/>
      <c r="H38" s="3"/>
      <c r="I38" s="16">
        <f t="shared" si="0"/>
        <v>399.9</v>
      </c>
    </row>
    <row r="39" spans="1:9" s="21" customFormat="1" ht="14.25" customHeight="1">
      <c r="A39" s="6"/>
      <c r="B39" s="19"/>
      <c r="C39" s="60"/>
      <c r="D39" s="19"/>
      <c r="E39" s="8" t="s">
        <v>120</v>
      </c>
      <c r="F39" s="77">
        <v>1250</v>
      </c>
      <c r="G39" s="6"/>
      <c r="H39" s="6"/>
      <c r="I39" s="20">
        <f>F39</f>
        <v>1250</v>
      </c>
    </row>
    <row r="40" spans="1:9" ht="14.25" customHeight="1" hidden="1">
      <c r="A40" s="3"/>
      <c r="B40" s="8">
        <v>3132</v>
      </c>
      <c r="C40" s="61"/>
      <c r="D40" s="8"/>
      <c r="E40" s="3" t="s">
        <v>97</v>
      </c>
      <c r="F40" s="16"/>
      <c r="G40" s="3"/>
      <c r="H40" s="3"/>
      <c r="I40" s="16">
        <f>F40</f>
        <v>0</v>
      </c>
    </row>
    <row r="41" spans="1:9" ht="24" customHeight="1">
      <c r="A41" s="3"/>
      <c r="B41" s="22" t="s">
        <v>127</v>
      </c>
      <c r="C41" s="22" t="s">
        <v>68</v>
      </c>
      <c r="E41" s="19" t="s">
        <v>128</v>
      </c>
      <c r="F41" s="16">
        <f>F42</f>
        <v>400</v>
      </c>
      <c r="G41" s="3"/>
      <c r="H41" s="3"/>
      <c r="I41" s="16">
        <f>I42</f>
        <v>400</v>
      </c>
    </row>
    <row r="42" spans="1:9" ht="14.25" customHeight="1">
      <c r="A42" s="3"/>
      <c r="B42" s="8">
        <v>3132</v>
      </c>
      <c r="C42" s="61"/>
      <c r="D42" s="8"/>
      <c r="E42" s="3" t="s">
        <v>148</v>
      </c>
      <c r="F42" s="16">
        <v>400</v>
      </c>
      <c r="G42" s="3"/>
      <c r="H42" s="3"/>
      <c r="I42" s="16">
        <f aca="true" t="shared" si="2" ref="I42:I47">F42</f>
        <v>400</v>
      </c>
    </row>
    <row r="43" spans="1:9" s="5" customFormat="1" ht="14.25">
      <c r="A43" s="4"/>
      <c r="B43" s="18"/>
      <c r="C43" s="64"/>
      <c r="D43" s="18"/>
      <c r="E43" s="4" t="s">
        <v>29</v>
      </c>
      <c r="F43" s="17">
        <f>F41+F33+F37</f>
        <v>2869.9</v>
      </c>
      <c r="G43" s="4"/>
      <c r="H43" s="4"/>
      <c r="I43" s="17">
        <f t="shared" si="2"/>
        <v>2869.9</v>
      </c>
    </row>
    <row r="44" spans="1:9" ht="3" customHeight="1">
      <c r="A44" s="3"/>
      <c r="B44" s="8"/>
      <c r="C44" s="61"/>
      <c r="D44" s="8"/>
      <c r="E44" s="3"/>
      <c r="F44" s="16"/>
      <c r="G44" s="3"/>
      <c r="H44" s="3"/>
      <c r="I44" s="16">
        <f t="shared" si="2"/>
        <v>0</v>
      </c>
    </row>
    <row r="45" spans="1:9" s="21" customFormat="1" ht="13.5" customHeight="1" hidden="1">
      <c r="A45" s="6"/>
      <c r="B45" s="19">
        <v>6310</v>
      </c>
      <c r="C45" s="60" t="s">
        <v>90</v>
      </c>
      <c r="D45" s="19"/>
      <c r="E45" s="19" t="s">
        <v>91</v>
      </c>
      <c r="F45" s="20">
        <f>SUM(F46:F46)</f>
        <v>0</v>
      </c>
      <c r="G45" s="6"/>
      <c r="H45" s="6"/>
      <c r="I45" s="20">
        <f t="shared" si="2"/>
        <v>0</v>
      </c>
    </row>
    <row r="46" spans="1:9" ht="12.75" customHeight="1" hidden="1">
      <c r="A46" s="3"/>
      <c r="B46" s="8">
        <v>3142</v>
      </c>
      <c r="C46" s="66"/>
      <c r="D46" s="52"/>
      <c r="E46" s="3" t="s">
        <v>98</v>
      </c>
      <c r="F46" s="16"/>
      <c r="G46" s="3"/>
      <c r="H46" s="3"/>
      <c r="I46" s="16">
        <f t="shared" si="2"/>
        <v>0</v>
      </c>
    </row>
    <row r="47" spans="1:9" s="5" customFormat="1" ht="14.25" hidden="1">
      <c r="A47" s="4"/>
      <c r="B47" s="4"/>
      <c r="C47" s="34"/>
      <c r="D47" s="4"/>
      <c r="E47" s="4" t="s">
        <v>28</v>
      </c>
      <c r="F47" s="17">
        <f>SUM(F46:F46)</f>
        <v>0</v>
      </c>
      <c r="G47" s="4"/>
      <c r="H47" s="4"/>
      <c r="I47" s="17">
        <f t="shared" si="2"/>
        <v>0</v>
      </c>
    </row>
    <row r="48" spans="1:9" s="5" customFormat="1" ht="4.5" customHeight="1" hidden="1">
      <c r="A48" s="4"/>
      <c r="B48" s="4"/>
      <c r="C48" s="34"/>
      <c r="D48" s="4"/>
      <c r="E48" s="4"/>
      <c r="F48" s="17"/>
      <c r="G48" s="4"/>
      <c r="H48" s="4"/>
      <c r="I48" s="17"/>
    </row>
    <row r="49" spans="1:9" s="21" customFormat="1" ht="14.25" hidden="1">
      <c r="A49" s="6"/>
      <c r="B49" s="6">
        <v>6051</v>
      </c>
      <c r="C49" s="35" t="s">
        <v>67</v>
      </c>
      <c r="D49" s="6"/>
      <c r="E49" s="6" t="s">
        <v>101</v>
      </c>
      <c r="F49" s="20">
        <f>F50</f>
        <v>0</v>
      </c>
      <c r="G49" s="6"/>
      <c r="H49" s="6"/>
      <c r="I49" s="20">
        <f>F49</f>
        <v>0</v>
      </c>
    </row>
    <row r="50" spans="1:9" ht="27" hidden="1">
      <c r="A50" s="3"/>
      <c r="B50" s="3">
        <v>3210</v>
      </c>
      <c r="C50" s="22"/>
      <c r="D50" s="3"/>
      <c r="E50" s="3" t="s">
        <v>81</v>
      </c>
      <c r="F50" s="16"/>
      <c r="G50" s="3"/>
      <c r="H50" s="3"/>
      <c r="I50" s="20">
        <f>F50</f>
        <v>0</v>
      </c>
    </row>
    <row r="51" spans="1:9" s="21" customFormat="1" ht="28.5" hidden="1">
      <c r="A51" s="6"/>
      <c r="B51" s="6">
        <v>6052</v>
      </c>
      <c r="C51" s="35" t="s">
        <v>67</v>
      </c>
      <c r="D51" s="6"/>
      <c r="E51" s="6" t="s">
        <v>102</v>
      </c>
      <c r="F51" s="20"/>
      <c r="G51" s="6"/>
      <c r="H51" s="6"/>
      <c r="I51" s="20">
        <f>F51</f>
        <v>0</v>
      </c>
    </row>
    <row r="52" spans="1:9" ht="27" hidden="1">
      <c r="A52" s="3"/>
      <c r="B52" s="3">
        <v>3210</v>
      </c>
      <c r="C52" s="22"/>
      <c r="D52" s="3"/>
      <c r="E52" s="3" t="s">
        <v>82</v>
      </c>
      <c r="F52" s="16"/>
      <c r="G52" s="3"/>
      <c r="H52" s="3"/>
      <c r="I52" s="20">
        <f>F52</f>
        <v>0</v>
      </c>
    </row>
    <row r="53" spans="1:9" s="5" customFormat="1" ht="14.25" hidden="1">
      <c r="A53" s="4"/>
      <c r="B53" s="4"/>
      <c r="C53" s="34"/>
      <c r="D53" s="4"/>
      <c r="E53" s="4" t="s">
        <v>83</v>
      </c>
      <c r="F53" s="17">
        <f>F49+F51</f>
        <v>0</v>
      </c>
      <c r="G53" s="4"/>
      <c r="H53" s="4"/>
      <c r="I53" s="20">
        <f>F53</f>
        <v>0</v>
      </c>
    </row>
    <row r="54" spans="1:9" s="5" customFormat="1" ht="14.25" hidden="1">
      <c r="A54" s="4"/>
      <c r="B54" s="4"/>
      <c r="C54" s="34"/>
      <c r="D54" s="4"/>
      <c r="E54" s="4"/>
      <c r="F54" s="17"/>
      <c r="G54" s="4"/>
      <c r="H54" s="4"/>
      <c r="I54" s="17"/>
    </row>
    <row r="55" spans="1:9" s="5" customFormat="1" ht="14.25" hidden="1">
      <c r="A55" s="4"/>
      <c r="B55" s="4"/>
      <c r="C55" s="34"/>
      <c r="D55" s="4"/>
      <c r="E55" s="4"/>
      <c r="F55" s="17"/>
      <c r="G55" s="4"/>
      <c r="H55" s="4"/>
      <c r="I55" s="17"/>
    </row>
    <row r="56" spans="1:9" s="5" customFormat="1" ht="14.25" hidden="1">
      <c r="A56" s="4"/>
      <c r="B56" s="4"/>
      <c r="C56" s="34"/>
      <c r="D56" s="4"/>
      <c r="E56" s="4"/>
      <c r="F56" s="17"/>
      <c r="G56" s="4"/>
      <c r="H56" s="4"/>
      <c r="I56" s="17"/>
    </row>
    <row r="57" spans="1:9" s="5" customFormat="1" ht="3" customHeight="1" hidden="1">
      <c r="A57" s="4"/>
      <c r="B57" s="4"/>
      <c r="C57" s="4"/>
      <c r="D57" s="4"/>
      <c r="E57" s="4"/>
      <c r="F57" s="17"/>
      <c r="G57" s="4"/>
      <c r="H57" s="4"/>
      <c r="I57" s="17"/>
    </row>
    <row r="58" spans="1:9" s="5" customFormat="1" ht="3" customHeight="1" hidden="1">
      <c r="A58" s="30"/>
      <c r="B58" s="30"/>
      <c r="C58" s="30"/>
      <c r="D58" s="30"/>
      <c r="E58" s="30"/>
      <c r="F58" s="31"/>
      <c r="G58" s="30"/>
      <c r="H58" s="30"/>
      <c r="I58" s="31"/>
    </row>
    <row r="59" spans="1:9" s="5" customFormat="1" ht="3" customHeight="1" hidden="1">
      <c r="A59" s="30"/>
      <c r="B59" s="30"/>
      <c r="C59" s="30"/>
      <c r="D59" s="30"/>
      <c r="E59" s="30"/>
      <c r="F59" s="31"/>
      <c r="G59" s="30"/>
      <c r="H59" s="30"/>
      <c r="I59" s="31"/>
    </row>
    <row r="60" spans="1:9" s="5" customFormat="1" ht="3" customHeight="1" hidden="1">
      <c r="A60" s="30"/>
      <c r="B60" s="30"/>
      <c r="C60" s="30"/>
      <c r="D60" s="30"/>
      <c r="E60" s="30"/>
      <c r="F60" s="31"/>
      <c r="G60" s="30"/>
      <c r="H60" s="30"/>
      <c r="I60" s="31"/>
    </row>
    <row r="61" spans="1:9" s="5" customFormat="1" ht="3" customHeight="1" hidden="1">
      <c r="A61" s="30"/>
      <c r="B61" s="30"/>
      <c r="C61" s="30"/>
      <c r="D61" s="30"/>
      <c r="E61" s="30"/>
      <c r="F61" s="31"/>
      <c r="G61" s="30"/>
      <c r="H61" s="30"/>
      <c r="I61" s="31"/>
    </row>
    <row r="62" spans="1:9" s="5" customFormat="1" ht="3" customHeight="1" hidden="1">
      <c r="A62" s="30"/>
      <c r="B62" s="30"/>
      <c r="C62" s="30"/>
      <c r="D62" s="30"/>
      <c r="E62" s="30"/>
      <c r="F62" s="31"/>
      <c r="G62" s="30"/>
      <c r="H62" s="30"/>
      <c r="I62" s="31"/>
    </row>
    <row r="63" spans="1:9" s="5" customFormat="1" ht="3" customHeight="1" hidden="1">
      <c r="A63" s="30"/>
      <c r="B63" s="30"/>
      <c r="C63" s="30"/>
      <c r="D63" s="30"/>
      <c r="E63" s="30"/>
      <c r="F63" s="31"/>
      <c r="G63" s="30"/>
      <c r="H63" s="30"/>
      <c r="I63" s="31"/>
    </row>
    <row r="64" spans="1:9" s="5" customFormat="1" ht="3" customHeight="1" hidden="1">
      <c r="A64" s="30"/>
      <c r="B64" s="30"/>
      <c r="C64" s="30"/>
      <c r="D64" s="30"/>
      <c r="E64" s="30"/>
      <c r="F64" s="31"/>
      <c r="G64" s="30"/>
      <c r="H64" s="30"/>
      <c r="I64" s="31"/>
    </row>
    <row r="65" spans="2:9" ht="5.25" customHeight="1">
      <c r="B65" s="32"/>
      <c r="C65" s="32"/>
      <c r="D65" s="32"/>
      <c r="E65" s="32"/>
      <c r="F65" s="33"/>
      <c r="G65" s="32"/>
      <c r="H65" s="32"/>
      <c r="I65" s="33"/>
    </row>
    <row r="66" spans="1:9" ht="13.5">
      <c r="A66" s="123" t="s">
        <v>64</v>
      </c>
      <c r="B66" s="123"/>
      <c r="C66" s="123"/>
      <c r="D66" s="123"/>
      <c r="E66" s="123"/>
      <c r="F66" s="123"/>
      <c r="G66" s="123"/>
      <c r="H66" s="123"/>
      <c r="I66" s="123"/>
    </row>
    <row r="67" spans="1:16" s="5" customFormat="1" ht="14.25" customHeight="1">
      <c r="A67" s="123" t="s">
        <v>62</v>
      </c>
      <c r="B67" s="123"/>
      <c r="C67" s="123"/>
      <c r="D67" s="123"/>
      <c r="E67" s="123"/>
      <c r="F67" s="123"/>
      <c r="G67" s="123"/>
      <c r="H67" s="123"/>
      <c r="I67" s="123"/>
      <c r="J67" s="9"/>
      <c r="K67" s="9"/>
      <c r="L67" s="9"/>
      <c r="M67" s="9"/>
      <c r="N67" s="9"/>
      <c r="O67" s="9"/>
      <c r="P67" s="9"/>
    </row>
    <row r="68" spans="1:16" ht="13.5" customHeight="1">
      <c r="A68" s="123" t="s">
        <v>63</v>
      </c>
      <c r="B68" s="123"/>
      <c r="C68" s="123"/>
      <c r="D68" s="123"/>
      <c r="E68" s="123"/>
      <c r="F68" s="123"/>
      <c r="G68" s="123"/>
      <c r="H68" s="123"/>
      <c r="I68" s="123"/>
      <c r="J68" s="9"/>
      <c r="K68" s="9"/>
      <c r="L68" s="9"/>
      <c r="M68" s="9"/>
      <c r="N68" s="9"/>
      <c r="O68" s="9"/>
      <c r="P68" s="9"/>
    </row>
    <row r="69" ht="3.75" customHeight="1"/>
    <row r="70" ht="13.5" hidden="1"/>
    <row r="71" spans="1:6" ht="13.5" customHeight="1">
      <c r="A71" s="102" t="s">
        <v>154</v>
      </c>
      <c r="B71" s="102"/>
      <c r="C71" s="102"/>
      <c r="D71" s="102"/>
      <c r="E71" s="102"/>
      <c r="F71" s="102"/>
    </row>
  </sheetData>
  <sheetProtection/>
  <mergeCells count="20">
    <mergeCell ref="A71:F71"/>
    <mergeCell ref="A8:A10"/>
    <mergeCell ref="A68:I68"/>
    <mergeCell ref="A67:I67"/>
    <mergeCell ref="A66:I66"/>
    <mergeCell ref="E8:E10"/>
    <mergeCell ref="F8:F10"/>
    <mergeCell ref="C18:C22"/>
    <mergeCell ref="B18:B22"/>
    <mergeCell ref="D8:D10"/>
    <mergeCell ref="F1:H1"/>
    <mergeCell ref="B8:B10"/>
    <mergeCell ref="H7:I7"/>
    <mergeCell ref="B5:I5"/>
    <mergeCell ref="F2:I2"/>
    <mergeCell ref="F3:I3"/>
    <mergeCell ref="G8:G10"/>
    <mergeCell ref="H8:H10"/>
    <mergeCell ref="C8:C10"/>
    <mergeCell ref="I8:I10"/>
  </mergeCells>
  <printOptions/>
  <pageMargins left="1.1023622047244095" right="0.31496062992125984" top="0.7480314960629921" bottom="0.3543307086614173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Абв</cp:lastModifiedBy>
  <cp:lastPrinted>2018-01-30T14:01:14Z</cp:lastPrinted>
  <dcterms:created xsi:type="dcterms:W3CDTF">2012-01-01T19:26:23Z</dcterms:created>
  <dcterms:modified xsi:type="dcterms:W3CDTF">2018-01-30T14:01:54Z</dcterms:modified>
  <cp:category/>
  <cp:version/>
  <cp:contentType/>
  <cp:contentStatus/>
</cp:coreProperties>
</file>